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4TO TRIMESTRE 2024\"/>
    </mc:Choice>
  </mc:AlternateContent>
  <xr:revisionPtr revIDLastSave="0" documentId="8_{D429AB61-BCD5-4802-AC56-865AC16F113B}" xr6:coauthVersionLast="47" xr6:coauthVersionMax="47" xr10:uidLastSave="{00000000-0000-0000-0000-000000000000}"/>
  <bookViews>
    <workbookView xWindow="-120" yWindow="-120" windowWidth="29040" windowHeight="1599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CFG!$A$3:$G$36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4" l="1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61" i="4"/>
  <c r="E61" i="4"/>
  <c r="C61" i="4"/>
  <c r="D60" i="4"/>
  <c r="G60" i="4" s="1"/>
  <c r="D59" i="4"/>
  <c r="G59" i="4" s="1"/>
  <c r="D58" i="4"/>
  <c r="G58" i="4" s="1"/>
  <c r="D57" i="4"/>
  <c r="G57" i="4" s="1"/>
  <c r="D56" i="4"/>
  <c r="G56" i="4" s="1"/>
  <c r="D55" i="4"/>
  <c r="G55" i="4" s="1"/>
  <c r="D54" i="4"/>
  <c r="G54" i="4" s="1"/>
  <c r="B61" i="4"/>
  <c r="F47" i="4"/>
  <c r="E47" i="4"/>
  <c r="D46" i="4"/>
  <c r="G46" i="4" s="1"/>
  <c r="D45" i="4"/>
  <c r="G45" i="4" s="1"/>
  <c r="D44" i="4"/>
  <c r="G44" i="4" s="1"/>
  <c r="D43" i="4"/>
  <c r="G43" i="4" s="1"/>
  <c r="C47" i="4"/>
  <c r="B47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36" i="4"/>
  <c r="E36" i="4"/>
  <c r="C36" i="4"/>
  <c r="B36" i="4"/>
  <c r="G47" i="4" l="1"/>
  <c r="G61" i="4"/>
  <c r="D47" i="4"/>
  <c r="D61" i="4"/>
  <c r="G36" i="4"/>
  <c r="D36" i="4"/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F10" i="8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6" i="6"/>
  <c r="G6" i="6" s="1"/>
  <c r="D7" i="6"/>
  <c r="G7" i="6" s="1"/>
  <c r="D8" i="6"/>
  <c r="G8" i="6" s="1"/>
  <c r="D9" i="6"/>
  <c r="G9" i="6" s="1"/>
  <c r="D10" i="6"/>
  <c r="G10" i="6" s="1"/>
  <c r="D11" i="6"/>
  <c r="D12" i="6"/>
  <c r="G12" i="6" s="1"/>
  <c r="G11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D53" i="6" s="1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69" i="6" l="1"/>
  <c r="G69" i="6"/>
  <c r="G53" i="6"/>
  <c r="D43" i="6"/>
  <c r="G43" i="6" s="1"/>
  <c r="D23" i="6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10" i="8"/>
  <c r="B37" i="5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G10" i="8"/>
  <c r="D37" i="5" l="1"/>
  <c r="D77" i="6"/>
  <c r="G5" i="6"/>
  <c r="G77" i="6" s="1"/>
  <c r="G37" i="5"/>
</calcChain>
</file>

<file path=xl/sharedStrings.xml><?xml version="1.0" encoding="utf-8"?>
<sst xmlns="http://schemas.openxmlformats.org/spreadsheetml/2006/main" count="223" uniqueCount="164">
  <si>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</si>
  <si>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</si>
  <si>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</si>
  <si>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</si>
  <si>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</si>
  <si>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</si>
  <si>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</si>
  <si>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</si>
  <si>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</si>
  <si>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</si>
  <si>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</si>
  <si>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</si>
  <si>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</si>
  <si>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</si>
  <si>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</si>
  <si>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</si>
  <si>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</si>
  <si>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</si>
  <si>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</si>
  <si>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</si>
  <si>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</si>
  <si>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</si>
  <si>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</si>
  <si>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</si>
  <si>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</si>
  <si>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</si>
  <si>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</si>
  <si>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</si>
  <si>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</si>
  <si>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</si>
  <si>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</si>
  <si>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</si>
  <si>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</si>
  <si>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</si>
  <si>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</si>
  <si>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</si>
  <si>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</si>
  <si>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</si>
  <si>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</si>
  <si>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</si>
  <si>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</si>
  <si>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</si>
  <si>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</si>
  <si>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</si>
  <si>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</si>
  <si>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</si>
  <si>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</si>
  <si>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</si>
  <si>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</si>
  <si>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</si>
  <si>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</si>
  <si>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</si>
  <si>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</si>
  <si>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</si>
  <si>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</si>
  <si>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</si>
  <si>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</si>
  <si>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</si>
  <si>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</si>
  <si>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</si>
  <si>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</si>
  <si>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</si>
  <si>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</si>
  <si>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</si>
  <si>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</si>
  <si>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</si>
  <si>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</si>
  <si>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</si>
  <si>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</si>
  <si>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</si>
  <si>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</si>
  <si>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</si>
  <si>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</si>
  <si>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</si>
  <si>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</si>
  <si>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</si>
  <si>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</si>
  <si>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</si>
  <si>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</si>
  <si>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</si>
  <si>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</si>
  <si>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</si>
  <si>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</si>
  <si>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</si>
  <si>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</si>
  <si>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</si>
  <si>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</si>
  <si>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</si>
  <si>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</si>
  <si>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</si>
  <si>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</si>
  <si>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</si>
  <si>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</si>
  <si>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</si>
  <si>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</si>
  <si>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</si>
  <si>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</si>
  <si>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</si>
  <si>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</si>
  <si>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</si>
  <si>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</si>
  <si>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</si>
  <si>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</si>
  <si>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</si>
  <si>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</si>
  <si>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</si>
  <si>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</si>
  <si>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</si>
  <si>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</si>
  <si>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</si>
  <si>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</si>
  <si>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</si>
  <si>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</si>
  <si>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</si>
  <si>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</si>
  <si>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</si>
  <si>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</si>
  <si>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</si>
  <si>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</si>
  <si>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</si>
  <si>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</si>
  <si>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</si>
  <si>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</si>
  <si>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</si>
  <si>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</si>
  <si>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</si>
  <si>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</si>
  <si>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</si>
  <si>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</si>
  <si>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Santiago Maravatío, Guanajuato
Estado Analítico del Ejercicio del Presupuesto de Egresos
Clasificación por Objeto del Gasto (Capítulo y Concepto)
Del 1 de Enero al 31 de Diciembre de 2023</t>
  </si>
  <si>
    <t>Municipio de Santiago Maravatío, Guanajuato
Estado Analítico del Ejercicio del Presupuesto de Egresos
Clasificación Económica (por Tipo de Gasto)
Del 1 de Enero al 31 de Diciembre de 2023</t>
  </si>
  <si>
    <t>31111M360010100 SINDICOS Y REGIDORES</t>
  </si>
  <si>
    <t>31111M360020100 DESPACHO DE LA PRESIDENC</t>
  </si>
  <si>
    <t>31111M360030100 DESPACHO DEL SECRETARIO</t>
  </si>
  <si>
    <t>31111M360030200 DELEGACIONES</t>
  </si>
  <si>
    <t>31111M360040000 TESORERIA MUNICIPAL</t>
  </si>
  <si>
    <t>31111M360050000 CONTRALORIA MUNICIPAL</t>
  </si>
  <si>
    <t>31111M360070000 DIRECCION OBRAS PUBLICAS</t>
  </si>
  <si>
    <t>31111M360080000 DIRECCION DESERROLLO SOC</t>
  </si>
  <si>
    <t>31111M360090000 DIRECCION DESARROLLO RUR</t>
  </si>
  <si>
    <t>31111M360100000 DIRECCION DE EDUCACION</t>
  </si>
  <si>
    <t>31111M360110000 DIRECCION DEPORTES Y ATE</t>
  </si>
  <si>
    <t>31111M360120000 COORD. UNIDAD DE ACCESO</t>
  </si>
  <si>
    <t>31111M360130100 DIRECCION DE SERVICIOS M</t>
  </si>
  <si>
    <t>31111M360130200 DEPARTAMENTO LIMPIA</t>
  </si>
  <si>
    <t>31111M360130300 DEPARTAMENTO PARQUES Y J</t>
  </si>
  <si>
    <t>31111M360130400 DEPARTAMENTO DE RASTRO</t>
  </si>
  <si>
    <t>31111M360130500 DEPARTAMENTO ALUMBRADO P</t>
  </si>
  <si>
    <t>31111M360130600 DEPARTAMENTO DE PANTEONE</t>
  </si>
  <si>
    <t>31111M360140000 JUBILADOS</t>
  </si>
  <si>
    <t>31111M360150100 DIRECCION DE SEGURIDAD P</t>
  </si>
  <si>
    <t>31111M360160000 DIRECCION IMPUESTO INMOB</t>
  </si>
  <si>
    <t>31111M360170000 DIRECCION DE RECUSOS HUM</t>
  </si>
  <si>
    <t>31111M360180000 DIRECCION DE DESARROLLO</t>
  </si>
  <si>
    <t>31111M360190000 DIRECCION DE ATENCION A</t>
  </si>
  <si>
    <t>31111M360220000 DIRECCION DE PLANEACION</t>
  </si>
  <si>
    <t>31111M360230000 COORDINACION DE PROMTORI</t>
  </si>
  <si>
    <t>31111M360900100 DIF</t>
  </si>
  <si>
    <t>31111M360900200 CASA DE LA CULTURA</t>
  </si>
  <si>
    <t>31111M360900300 SISTEMA DE AGUA POTABLE</t>
  </si>
  <si>
    <t>Municipio de Santiago Maravatío, Guanajuato
Estado Analítico del Ejercicio del Presupuesto de Egresos
Clasificación Administrativa
Del 1 de Enero al 31 de Diciembre de 2023</t>
  </si>
  <si>
    <t>Municipio de Santiago Maravatío, Guanajuato
Estado Analítico del Ejercicio del Presupuesto de Egresos
Clasificación Administrativa (Poderes)
Del 1 de Enero al 31 de Diciembre de 2023</t>
  </si>
  <si>
    <t>Municipio de Santiago Maravatío, Guanajuato
Estado Analítico del Ejercicio del Presupuesto de Egresos
Clasificación Administrativa (Sector Paraestatal)
Del 1 de Enero al 31 de Diciembre de 2023</t>
  </si>
  <si>
    <t>Municipio de Santiago Maravatío, Guanajuato
Estado Analítico del Ejercicio del Presupuesto de Egresos
Clasificación Funcional (Finalidad y Función)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</si>
</sst>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2" fillId="0" borderId="0" xfId="0" applyFont="1" applyBorder="1" applyProtection="1"/>
    <xf numFmtId="4" fontId="2" fillId="0" borderId="10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0" fontId="2" fillId="0" borderId="5" xfId="0" applyFont="1" applyBorder="1" applyProtection="1"/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6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2" fillId="0" borderId="2" xfId="9" applyFont="1" applyFill="1" applyBorder="1" applyAlignment="1">
      <alignment horizontal="left" vertical="center" indent="1"/>
    </xf>
    <xf numFmtId="0" fontId="2" fillId="0" borderId="3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2" fillId="0" borderId="0" xfId="0" applyFont="1" applyFill="1" applyBorder="1" applyAlignment="1">
      <alignment horizontal="left" wrapText="1" indent="1"/>
    </xf>
    <xf numFmtId="0" fontId="0" fillId="0" borderId="0" xfId="0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32" t="s">
        <v>129</v>
      </c>
      <c r="B1" s="32"/>
      <c r="C1" s="32"/>
      <c r="D1" s="32"/>
      <c r="E1" s="32"/>
      <c r="F1" s="32"/>
      <c r="G1" s="33"/>
    </row>
    <row r="2" spans="1:8" x14ac:dyDescent="0.2">
      <c r="A2" s="37" t="s">
        <v>51</v>
      </c>
      <c r="B2" s="34" t="s">
        <v>57</v>
      </c>
      <c r="C2" s="32"/>
      <c r="D2" s="32"/>
      <c r="E2" s="32"/>
      <c r="F2" s="33"/>
      <c r="G2" s="35" t="s">
        <v>56</v>
      </c>
    </row>
    <row r="3" spans="1:8" ht="24.95" customHeight="1" x14ac:dyDescent="0.2">
      <c r="A3" s="38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6"/>
    </row>
    <row r="4" spans="1:8" x14ac:dyDescent="0.2">
      <c r="A4" s="39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8" x14ac:dyDescent="0.2">
      <c r="A5" s="22" t="s">
        <v>58</v>
      </c>
      <c r="B5" s="15">
        <f>SUM(B6:B12)</f>
        <v>36455047.649999999</v>
      </c>
      <c r="C5" s="15">
        <f>SUM(C6:C12)</f>
        <v>62758.179999999935</v>
      </c>
      <c r="D5" s="15">
        <f>B5+C5</f>
        <v>36517805.829999998</v>
      </c>
      <c r="E5" s="15">
        <f>SUM(E6:E12)</f>
        <v>35246725.120000005</v>
      </c>
      <c r="F5" s="15">
        <f>SUM(F6:F12)</f>
        <v>35185934.920000002</v>
      </c>
      <c r="G5" s="15">
        <f>D5-E5</f>
        <v>1271080.7099999934</v>
      </c>
    </row>
    <row r="6" spans="1:8" x14ac:dyDescent="0.2">
      <c r="A6" s="24" t="s">
        <v>62</v>
      </c>
      <c r="B6" s="6">
        <v>29358310.309999999</v>
      </c>
      <c r="C6" s="6">
        <v>-1793272.33</v>
      </c>
      <c r="D6" s="6">
        <f t="shared" ref="D6:D69" si="0">B6+C6</f>
        <v>27565037.979999997</v>
      </c>
      <c r="E6" s="6">
        <v>26409832.91</v>
      </c>
      <c r="F6" s="6">
        <v>26409832.91</v>
      </c>
      <c r="G6" s="6">
        <f t="shared" ref="G6:G69" si="1">D6-E6</f>
        <v>1155205.0699999966</v>
      </c>
      <c r="H6" s="11">
        <v>1100</v>
      </c>
    </row>
    <row r="7" spans="1:8" x14ac:dyDescent="0.2">
      <c r="A7" s="24" t="s">
        <v>63</v>
      </c>
      <c r="B7" s="6">
        <v>1731041.62</v>
      </c>
      <c r="C7" s="6">
        <v>1138580.48</v>
      </c>
      <c r="D7" s="6">
        <f t="shared" si="0"/>
        <v>2869622.1</v>
      </c>
      <c r="E7" s="6">
        <v>2828539.9</v>
      </c>
      <c r="F7" s="6">
        <v>2828539.9</v>
      </c>
      <c r="G7" s="6">
        <f t="shared" si="1"/>
        <v>41082.200000000186</v>
      </c>
      <c r="H7" s="11">
        <v>1200</v>
      </c>
    </row>
    <row r="8" spans="1:8" x14ac:dyDescent="0.2">
      <c r="A8" s="24" t="s">
        <v>64</v>
      </c>
      <c r="B8" s="6">
        <v>4405448.9400000004</v>
      </c>
      <c r="C8" s="6">
        <v>-110280.15</v>
      </c>
      <c r="D8" s="6">
        <f t="shared" si="0"/>
        <v>4295168.79</v>
      </c>
      <c r="E8" s="6">
        <v>4227264.32</v>
      </c>
      <c r="F8" s="6">
        <v>4226578.75</v>
      </c>
      <c r="G8" s="6">
        <f t="shared" si="1"/>
        <v>67904.469999999739</v>
      </c>
      <c r="H8" s="11">
        <v>1300</v>
      </c>
    </row>
    <row r="9" spans="1:8" x14ac:dyDescent="0.2">
      <c r="A9" s="24" t="s">
        <v>33</v>
      </c>
      <c r="B9" s="6">
        <v>160000</v>
      </c>
      <c r="C9" s="6">
        <v>2730.18</v>
      </c>
      <c r="D9" s="6">
        <f t="shared" si="0"/>
        <v>162730.18</v>
      </c>
      <c r="E9" s="6">
        <v>162730.18</v>
      </c>
      <c r="F9" s="6">
        <v>162730.18</v>
      </c>
      <c r="G9" s="6">
        <f t="shared" si="1"/>
        <v>0</v>
      </c>
      <c r="H9" s="11">
        <v>1400</v>
      </c>
    </row>
    <row r="10" spans="1:8" x14ac:dyDescent="0.2">
      <c r="A10" s="24" t="s">
        <v>65</v>
      </c>
      <c r="B10" s="6">
        <v>800246.78</v>
      </c>
      <c r="C10" s="6">
        <v>825000</v>
      </c>
      <c r="D10" s="6">
        <f t="shared" si="0"/>
        <v>1625246.78</v>
      </c>
      <c r="E10" s="6">
        <v>1618357.81</v>
      </c>
      <c r="F10" s="6">
        <v>1558253.18</v>
      </c>
      <c r="G10" s="6">
        <f t="shared" si="1"/>
        <v>6888.9699999999721</v>
      </c>
      <c r="H10" s="11">
        <v>1500</v>
      </c>
    </row>
    <row r="11" spans="1:8" x14ac:dyDescent="0.2">
      <c r="A11" s="24" t="s">
        <v>34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  <c r="H11" s="11">
        <v>1600</v>
      </c>
    </row>
    <row r="12" spans="1:8" x14ac:dyDescent="0.2">
      <c r="A12" s="24" t="s">
        <v>66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  <c r="H12" s="11">
        <v>1700</v>
      </c>
    </row>
    <row r="13" spans="1:8" x14ac:dyDescent="0.2">
      <c r="A13" s="22" t="s">
        <v>123</v>
      </c>
      <c r="B13" s="16">
        <f>SUM(B14:B22)</f>
        <v>7114620</v>
      </c>
      <c r="C13" s="16">
        <f>SUM(C14:C22)</f>
        <v>8006581.1400000006</v>
      </c>
      <c r="D13" s="16">
        <f t="shared" si="0"/>
        <v>15121201.140000001</v>
      </c>
      <c r="E13" s="16">
        <f>SUM(E14:E22)</f>
        <v>13471590.610000001</v>
      </c>
      <c r="F13" s="16">
        <f>SUM(F14:F22)</f>
        <v>13210450.67</v>
      </c>
      <c r="G13" s="16">
        <f t="shared" si="1"/>
        <v>1649610.5299999993</v>
      </c>
      <c r="H13" s="23">
        <v>0</v>
      </c>
    </row>
    <row r="14" spans="1:8" x14ac:dyDescent="0.2">
      <c r="A14" s="24" t="s">
        <v>67</v>
      </c>
      <c r="B14" s="6">
        <v>684600</v>
      </c>
      <c r="C14" s="6">
        <v>146308</v>
      </c>
      <c r="D14" s="6">
        <f t="shared" si="0"/>
        <v>830908</v>
      </c>
      <c r="E14" s="6">
        <v>773313.01</v>
      </c>
      <c r="F14" s="6">
        <v>773313.01</v>
      </c>
      <c r="G14" s="6">
        <f t="shared" si="1"/>
        <v>57594.989999999991</v>
      </c>
      <c r="H14" s="11">
        <v>2100</v>
      </c>
    </row>
    <row r="15" spans="1:8" x14ac:dyDescent="0.2">
      <c r="A15" s="24" t="s">
        <v>68</v>
      </c>
      <c r="B15" s="6">
        <v>282000</v>
      </c>
      <c r="C15" s="6">
        <v>27000</v>
      </c>
      <c r="D15" s="6">
        <f t="shared" si="0"/>
        <v>309000</v>
      </c>
      <c r="E15" s="6">
        <v>295944.65000000002</v>
      </c>
      <c r="F15" s="6">
        <v>295944.65000000002</v>
      </c>
      <c r="G15" s="6">
        <f t="shared" si="1"/>
        <v>13055.349999999977</v>
      </c>
      <c r="H15" s="11">
        <v>2200</v>
      </c>
    </row>
    <row r="16" spans="1:8" x14ac:dyDescent="0.2">
      <c r="A16" s="24" t="s">
        <v>69</v>
      </c>
      <c r="B16" s="6">
        <v>0</v>
      </c>
      <c r="C16" s="6">
        <v>0</v>
      </c>
      <c r="D16" s="6">
        <f t="shared" si="0"/>
        <v>0</v>
      </c>
      <c r="E16" s="6">
        <v>0</v>
      </c>
      <c r="F16" s="6">
        <v>0</v>
      </c>
      <c r="G16" s="6">
        <f t="shared" si="1"/>
        <v>0</v>
      </c>
      <c r="H16" s="11">
        <v>2300</v>
      </c>
    </row>
    <row r="17" spans="1:8" x14ac:dyDescent="0.2">
      <c r="A17" s="24" t="s">
        <v>70</v>
      </c>
      <c r="B17" s="6">
        <v>869854</v>
      </c>
      <c r="C17" s="6">
        <v>5390705.2400000002</v>
      </c>
      <c r="D17" s="6">
        <f t="shared" si="0"/>
        <v>6260559.2400000002</v>
      </c>
      <c r="E17" s="6">
        <v>5450273.9299999997</v>
      </c>
      <c r="F17" s="6">
        <v>5450273.9299999997</v>
      </c>
      <c r="G17" s="6">
        <f t="shared" si="1"/>
        <v>810285.31000000052</v>
      </c>
      <c r="H17" s="11">
        <v>2400</v>
      </c>
    </row>
    <row r="18" spans="1:8" x14ac:dyDescent="0.2">
      <c r="A18" s="24" t="s">
        <v>71</v>
      </c>
      <c r="B18" s="6">
        <v>247351</v>
      </c>
      <c r="C18" s="6">
        <v>95216</v>
      </c>
      <c r="D18" s="6">
        <f t="shared" si="0"/>
        <v>342567</v>
      </c>
      <c r="E18" s="6">
        <v>319835.69</v>
      </c>
      <c r="F18" s="6">
        <v>319835.69</v>
      </c>
      <c r="G18" s="6">
        <f t="shared" si="1"/>
        <v>22731.309999999998</v>
      </c>
      <c r="H18" s="11">
        <v>2500</v>
      </c>
    </row>
    <row r="19" spans="1:8" x14ac:dyDescent="0.2">
      <c r="A19" s="24" t="s">
        <v>72</v>
      </c>
      <c r="B19" s="6">
        <v>3822000</v>
      </c>
      <c r="C19" s="6">
        <v>1291000</v>
      </c>
      <c r="D19" s="6">
        <f t="shared" si="0"/>
        <v>5113000</v>
      </c>
      <c r="E19" s="6">
        <v>4776427.5</v>
      </c>
      <c r="F19" s="6">
        <v>4515287.5599999996</v>
      </c>
      <c r="G19" s="6">
        <f t="shared" si="1"/>
        <v>336572.5</v>
      </c>
      <c r="H19" s="11">
        <v>2600</v>
      </c>
    </row>
    <row r="20" spans="1:8" x14ac:dyDescent="0.2">
      <c r="A20" s="24" t="s">
        <v>73</v>
      </c>
      <c r="B20" s="6">
        <v>447915</v>
      </c>
      <c r="C20" s="6">
        <v>132273.92000000001</v>
      </c>
      <c r="D20" s="6">
        <f t="shared" si="0"/>
        <v>580188.92000000004</v>
      </c>
      <c r="E20" s="6">
        <v>432114.74</v>
      </c>
      <c r="F20" s="6">
        <v>432114.74</v>
      </c>
      <c r="G20" s="6">
        <f t="shared" si="1"/>
        <v>148074.18000000005</v>
      </c>
      <c r="H20" s="11">
        <v>2700</v>
      </c>
    </row>
    <row r="21" spans="1:8" x14ac:dyDescent="0.2">
      <c r="A21" s="24" t="s">
        <v>74</v>
      </c>
      <c r="B21" s="6">
        <v>50000</v>
      </c>
      <c r="C21" s="6">
        <v>0</v>
      </c>
      <c r="D21" s="6">
        <f t="shared" si="0"/>
        <v>50000</v>
      </c>
      <c r="E21" s="6">
        <v>17954</v>
      </c>
      <c r="F21" s="6">
        <v>17954</v>
      </c>
      <c r="G21" s="6">
        <f t="shared" si="1"/>
        <v>32046</v>
      </c>
      <c r="H21" s="11">
        <v>2800</v>
      </c>
    </row>
    <row r="22" spans="1:8" x14ac:dyDescent="0.2">
      <c r="A22" s="24" t="s">
        <v>75</v>
      </c>
      <c r="B22" s="6">
        <v>710900</v>
      </c>
      <c r="C22" s="6">
        <v>924077.98</v>
      </c>
      <c r="D22" s="6">
        <f t="shared" si="0"/>
        <v>1634977.98</v>
      </c>
      <c r="E22" s="6">
        <v>1405727.09</v>
      </c>
      <c r="F22" s="6">
        <v>1405727.09</v>
      </c>
      <c r="G22" s="6">
        <f t="shared" si="1"/>
        <v>229250.8899999999</v>
      </c>
      <c r="H22" s="11">
        <v>2900</v>
      </c>
    </row>
    <row r="23" spans="1:8" x14ac:dyDescent="0.2">
      <c r="A23" s="22" t="s">
        <v>59</v>
      </c>
      <c r="B23" s="16">
        <f>SUM(B24:B32)</f>
        <v>14238906.77</v>
      </c>
      <c r="C23" s="16">
        <f>SUM(C24:C32)</f>
        <v>4528035.49</v>
      </c>
      <c r="D23" s="16">
        <f t="shared" si="0"/>
        <v>18766942.259999998</v>
      </c>
      <c r="E23" s="16">
        <f>SUM(E24:E32)</f>
        <v>16980359.100000001</v>
      </c>
      <c r="F23" s="16">
        <f>SUM(F24:F32)</f>
        <v>16704943.380000001</v>
      </c>
      <c r="G23" s="16">
        <f t="shared" si="1"/>
        <v>1786583.1599999964</v>
      </c>
      <c r="H23" s="23">
        <v>0</v>
      </c>
    </row>
    <row r="24" spans="1:8" x14ac:dyDescent="0.2">
      <c r="A24" s="24" t="s">
        <v>76</v>
      </c>
      <c r="B24" s="6">
        <v>5047702.5599999996</v>
      </c>
      <c r="C24" s="6">
        <v>249420.81</v>
      </c>
      <c r="D24" s="6">
        <f t="shared" si="0"/>
        <v>5297123.3699999992</v>
      </c>
      <c r="E24" s="6">
        <v>4969090</v>
      </c>
      <c r="F24" s="6">
        <v>4712497.7</v>
      </c>
      <c r="G24" s="6">
        <f t="shared" si="1"/>
        <v>328033.36999999918</v>
      </c>
      <c r="H24" s="11">
        <v>3100</v>
      </c>
    </row>
    <row r="25" spans="1:8" x14ac:dyDescent="0.2">
      <c r="A25" s="24" t="s">
        <v>77</v>
      </c>
      <c r="B25" s="6">
        <v>346250</v>
      </c>
      <c r="C25" s="6">
        <v>292500</v>
      </c>
      <c r="D25" s="6">
        <f t="shared" si="0"/>
        <v>638750</v>
      </c>
      <c r="E25" s="6">
        <v>435423.42</v>
      </c>
      <c r="F25" s="6">
        <v>435423.42</v>
      </c>
      <c r="G25" s="6">
        <f t="shared" si="1"/>
        <v>203326.58000000002</v>
      </c>
      <c r="H25" s="11">
        <v>3200</v>
      </c>
    </row>
    <row r="26" spans="1:8" x14ac:dyDescent="0.2">
      <c r="A26" s="24" t="s">
        <v>78</v>
      </c>
      <c r="B26" s="6">
        <v>1155319.75</v>
      </c>
      <c r="C26" s="6">
        <v>101783.42</v>
      </c>
      <c r="D26" s="6">
        <f t="shared" si="0"/>
        <v>1257103.17</v>
      </c>
      <c r="E26" s="6">
        <v>1064967.33</v>
      </c>
      <c r="F26" s="6">
        <v>1064967.33</v>
      </c>
      <c r="G26" s="6">
        <f t="shared" si="1"/>
        <v>192135.83999999985</v>
      </c>
      <c r="H26" s="11">
        <v>3300</v>
      </c>
    </row>
    <row r="27" spans="1:8" x14ac:dyDescent="0.2">
      <c r="A27" s="24" t="s">
        <v>79</v>
      </c>
      <c r="B27" s="6">
        <v>267400</v>
      </c>
      <c r="C27" s="6">
        <v>130130.25</v>
      </c>
      <c r="D27" s="6">
        <f t="shared" si="0"/>
        <v>397530.25</v>
      </c>
      <c r="E27" s="6">
        <v>383694.05</v>
      </c>
      <c r="F27" s="6">
        <v>383694.05</v>
      </c>
      <c r="G27" s="6">
        <f t="shared" si="1"/>
        <v>13836.200000000012</v>
      </c>
      <c r="H27" s="11">
        <v>3400</v>
      </c>
    </row>
    <row r="28" spans="1:8" x14ac:dyDescent="0.2">
      <c r="A28" s="24" t="s">
        <v>80</v>
      </c>
      <c r="B28" s="6">
        <v>332750</v>
      </c>
      <c r="C28" s="6">
        <v>497601.01</v>
      </c>
      <c r="D28" s="6">
        <f t="shared" si="0"/>
        <v>830351.01</v>
      </c>
      <c r="E28" s="6">
        <v>654878.93000000005</v>
      </c>
      <c r="F28" s="6">
        <v>648169.52</v>
      </c>
      <c r="G28" s="6">
        <f t="shared" si="1"/>
        <v>175472.07999999996</v>
      </c>
      <c r="H28" s="11">
        <v>3500</v>
      </c>
    </row>
    <row r="29" spans="1:8" x14ac:dyDescent="0.2">
      <c r="A29" s="24" t="s">
        <v>81</v>
      </c>
      <c r="B29" s="6">
        <v>65000</v>
      </c>
      <c r="C29" s="6">
        <v>99600</v>
      </c>
      <c r="D29" s="6">
        <f t="shared" si="0"/>
        <v>164600</v>
      </c>
      <c r="E29" s="6">
        <v>161798.98000000001</v>
      </c>
      <c r="F29" s="6">
        <v>150198.98000000001</v>
      </c>
      <c r="G29" s="6">
        <f t="shared" si="1"/>
        <v>2801.0199999999895</v>
      </c>
      <c r="H29" s="11">
        <v>3600</v>
      </c>
    </row>
    <row r="30" spans="1:8" x14ac:dyDescent="0.2">
      <c r="A30" s="24" t="s">
        <v>82</v>
      </c>
      <c r="B30" s="6">
        <v>95000</v>
      </c>
      <c r="C30" s="6">
        <v>75000</v>
      </c>
      <c r="D30" s="6">
        <f t="shared" si="0"/>
        <v>170000</v>
      </c>
      <c r="E30" s="6">
        <v>148772.75</v>
      </c>
      <c r="F30" s="6">
        <v>148772.75</v>
      </c>
      <c r="G30" s="6">
        <f t="shared" si="1"/>
        <v>21227.25</v>
      </c>
      <c r="H30" s="11">
        <v>3700</v>
      </c>
    </row>
    <row r="31" spans="1:8" x14ac:dyDescent="0.2">
      <c r="A31" s="24" t="s">
        <v>83</v>
      </c>
      <c r="B31" s="6">
        <v>4250000</v>
      </c>
      <c r="C31" s="6">
        <v>2950000</v>
      </c>
      <c r="D31" s="6">
        <f t="shared" si="0"/>
        <v>7200000</v>
      </c>
      <c r="E31" s="6">
        <v>7180967.7199999997</v>
      </c>
      <c r="F31" s="6">
        <v>7180453.71</v>
      </c>
      <c r="G31" s="6">
        <f t="shared" si="1"/>
        <v>19032.280000000261</v>
      </c>
      <c r="H31" s="11">
        <v>3800</v>
      </c>
    </row>
    <row r="32" spans="1:8" x14ac:dyDescent="0.2">
      <c r="A32" s="24" t="s">
        <v>18</v>
      </c>
      <c r="B32" s="6">
        <v>2679484.46</v>
      </c>
      <c r="C32" s="6">
        <v>132000</v>
      </c>
      <c r="D32" s="6">
        <f t="shared" si="0"/>
        <v>2811484.46</v>
      </c>
      <c r="E32" s="6">
        <v>1980765.92</v>
      </c>
      <c r="F32" s="6">
        <v>1980765.92</v>
      </c>
      <c r="G32" s="6">
        <f t="shared" si="1"/>
        <v>830718.54</v>
      </c>
      <c r="H32" s="11">
        <v>3900</v>
      </c>
    </row>
    <row r="33" spans="1:8" x14ac:dyDescent="0.2">
      <c r="A33" s="22" t="s">
        <v>124</v>
      </c>
      <c r="B33" s="16">
        <f>SUM(B34:B42)</f>
        <v>18487344.52</v>
      </c>
      <c r="C33" s="16">
        <f>SUM(C34:C42)</f>
        <v>7953560.3200000003</v>
      </c>
      <c r="D33" s="16">
        <f t="shared" si="0"/>
        <v>26440904.84</v>
      </c>
      <c r="E33" s="16">
        <f>SUM(E34:E42)</f>
        <v>21484762.050000001</v>
      </c>
      <c r="F33" s="16">
        <f>SUM(F34:F42)</f>
        <v>21483762.050000001</v>
      </c>
      <c r="G33" s="16">
        <f t="shared" si="1"/>
        <v>4956142.7899999991</v>
      </c>
      <c r="H33" s="23">
        <v>0</v>
      </c>
    </row>
    <row r="34" spans="1:8" x14ac:dyDescent="0.2">
      <c r="A34" s="24" t="s">
        <v>84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11">
        <v>4100</v>
      </c>
    </row>
    <row r="35" spans="1:8" x14ac:dyDescent="0.2">
      <c r="A35" s="24" t="s">
        <v>85</v>
      </c>
      <c r="B35" s="6">
        <v>9573344.5199999996</v>
      </c>
      <c r="C35" s="6">
        <v>1109794.73</v>
      </c>
      <c r="D35" s="6">
        <f t="shared" si="0"/>
        <v>10683139.25</v>
      </c>
      <c r="E35" s="6">
        <v>10150484.130000001</v>
      </c>
      <c r="F35" s="6">
        <v>10150484.130000001</v>
      </c>
      <c r="G35" s="6">
        <f t="shared" si="1"/>
        <v>532655.11999999918</v>
      </c>
      <c r="H35" s="11">
        <v>4200</v>
      </c>
    </row>
    <row r="36" spans="1:8" x14ac:dyDescent="0.2">
      <c r="A36" s="24" t="s">
        <v>86</v>
      </c>
      <c r="B36" s="6">
        <v>2795000</v>
      </c>
      <c r="C36" s="6">
        <v>708294.72</v>
      </c>
      <c r="D36" s="6">
        <f t="shared" si="0"/>
        <v>3503294.7199999997</v>
      </c>
      <c r="E36" s="6">
        <v>1848093.07</v>
      </c>
      <c r="F36" s="6">
        <v>1848093.07</v>
      </c>
      <c r="G36" s="6">
        <f t="shared" si="1"/>
        <v>1655201.6499999997</v>
      </c>
      <c r="H36" s="11">
        <v>4300</v>
      </c>
    </row>
    <row r="37" spans="1:8" x14ac:dyDescent="0.2">
      <c r="A37" s="24" t="s">
        <v>87</v>
      </c>
      <c r="B37" s="6">
        <v>6119000</v>
      </c>
      <c r="C37" s="6">
        <v>6135470.8700000001</v>
      </c>
      <c r="D37" s="6">
        <f t="shared" si="0"/>
        <v>12254470.870000001</v>
      </c>
      <c r="E37" s="6">
        <v>9486184.8499999996</v>
      </c>
      <c r="F37" s="6">
        <v>9485184.8499999996</v>
      </c>
      <c r="G37" s="6">
        <f t="shared" si="1"/>
        <v>2768286.0200000014</v>
      </c>
      <c r="H37" s="11">
        <v>4400</v>
      </c>
    </row>
    <row r="38" spans="1:8" x14ac:dyDescent="0.2">
      <c r="A38" s="24" t="s">
        <v>39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  <c r="H38" s="11">
        <v>4500</v>
      </c>
    </row>
    <row r="39" spans="1:8" x14ac:dyDescent="0.2">
      <c r="A39" s="24" t="s">
        <v>88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11">
        <v>4600</v>
      </c>
    </row>
    <row r="40" spans="1:8" x14ac:dyDescent="0.2">
      <c r="A40" s="24" t="s">
        <v>89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11">
        <v>4700</v>
      </c>
    </row>
    <row r="41" spans="1:8" x14ac:dyDescent="0.2">
      <c r="A41" s="24" t="s">
        <v>35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11">
        <v>4800</v>
      </c>
    </row>
    <row r="42" spans="1:8" x14ac:dyDescent="0.2">
      <c r="A42" s="24" t="s">
        <v>90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  <c r="H42" s="11">
        <v>4900</v>
      </c>
    </row>
    <row r="43" spans="1:8" x14ac:dyDescent="0.2">
      <c r="A43" s="22" t="s">
        <v>125</v>
      </c>
      <c r="B43" s="16">
        <f>SUM(B44:B52)</f>
        <v>228080.53</v>
      </c>
      <c r="C43" s="16">
        <f>SUM(C44:C52)</f>
        <v>4954513.6199999992</v>
      </c>
      <c r="D43" s="16">
        <f t="shared" si="0"/>
        <v>5182594.1499999994</v>
      </c>
      <c r="E43" s="16">
        <f>SUM(E44:E52)</f>
        <v>5019073.84</v>
      </c>
      <c r="F43" s="16">
        <f>SUM(F44:F52)</f>
        <v>5019073.84</v>
      </c>
      <c r="G43" s="16">
        <f t="shared" si="1"/>
        <v>163520.30999999959</v>
      </c>
      <c r="H43" s="23">
        <v>0</v>
      </c>
    </row>
    <row r="44" spans="1:8" x14ac:dyDescent="0.2">
      <c r="A44" s="5" t="s">
        <v>91</v>
      </c>
      <c r="B44" s="6">
        <v>157930.53</v>
      </c>
      <c r="C44" s="6">
        <v>57459.48</v>
      </c>
      <c r="D44" s="6">
        <f t="shared" si="0"/>
        <v>215390.01</v>
      </c>
      <c r="E44" s="6">
        <v>201078.19</v>
      </c>
      <c r="F44" s="6">
        <v>201078.19</v>
      </c>
      <c r="G44" s="6">
        <f t="shared" si="1"/>
        <v>14311.820000000007</v>
      </c>
      <c r="H44" s="11">
        <v>5100</v>
      </c>
    </row>
    <row r="45" spans="1:8" x14ac:dyDescent="0.2">
      <c r="A45" s="24" t="s">
        <v>92</v>
      </c>
      <c r="B45" s="6">
        <v>0</v>
      </c>
      <c r="C45" s="6">
        <v>1394733.82</v>
      </c>
      <c r="D45" s="6">
        <f t="shared" si="0"/>
        <v>1394733.82</v>
      </c>
      <c r="E45" s="6">
        <v>1314935.3400000001</v>
      </c>
      <c r="F45" s="6">
        <v>1314935.3400000001</v>
      </c>
      <c r="G45" s="6">
        <f t="shared" si="1"/>
        <v>79798.479999999981</v>
      </c>
      <c r="H45" s="11">
        <v>5200</v>
      </c>
    </row>
    <row r="46" spans="1:8" x14ac:dyDescent="0.2">
      <c r="A46" s="24" t="s">
        <v>93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  <c r="H46" s="11">
        <v>5300</v>
      </c>
    </row>
    <row r="47" spans="1:8" x14ac:dyDescent="0.2">
      <c r="A47" s="24" t="s">
        <v>94</v>
      </c>
      <c r="B47" s="6">
        <v>0</v>
      </c>
      <c r="C47" s="6">
        <v>2204755</v>
      </c>
      <c r="D47" s="6">
        <f t="shared" si="0"/>
        <v>2204755</v>
      </c>
      <c r="E47" s="6">
        <v>2204755</v>
      </c>
      <c r="F47" s="6">
        <v>2204755</v>
      </c>
      <c r="G47" s="6">
        <f t="shared" si="1"/>
        <v>0</v>
      </c>
      <c r="H47" s="11">
        <v>5400</v>
      </c>
    </row>
    <row r="48" spans="1:8" x14ac:dyDescent="0.2">
      <c r="A48" s="24" t="s">
        <v>95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  <c r="H48" s="11">
        <v>5500</v>
      </c>
    </row>
    <row r="49" spans="1:8" x14ac:dyDescent="0.2">
      <c r="A49" s="24" t="s">
        <v>96</v>
      </c>
      <c r="B49" s="6">
        <v>70150</v>
      </c>
      <c r="C49" s="6">
        <v>197565.32</v>
      </c>
      <c r="D49" s="6">
        <f t="shared" si="0"/>
        <v>267715.32</v>
      </c>
      <c r="E49" s="6">
        <v>198305.31</v>
      </c>
      <c r="F49" s="6">
        <v>198305.31</v>
      </c>
      <c r="G49" s="6">
        <f t="shared" si="1"/>
        <v>69410.010000000009</v>
      </c>
      <c r="H49" s="11">
        <v>5600</v>
      </c>
    </row>
    <row r="50" spans="1:8" x14ac:dyDescent="0.2">
      <c r="A50" s="24" t="s">
        <v>97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11">
        <v>5700</v>
      </c>
    </row>
    <row r="51" spans="1:8" x14ac:dyDescent="0.2">
      <c r="A51" s="24" t="s">
        <v>98</v>
      </c>
      <c r="B51" s="6">
        <v>0</v>
      </c>
      <c r="C51" s="6">
        <v>1100000</v>
      </c>
      <c r="D51" s="6">
        <f t="shared" si="0"/>
        <v>1100000</v>
      </c>
      <c r="E51" s="6">
        <v>1100000</v>
      </c>
      <c r="F51" s="6">
        <v>1100000</v>
      </c>
      <c r="G51" s="6">
        <f t="shared" si="1"/>
        <v>0</v>
      </c>
      <c r="H51" s="11">
        <v>5800</v>
      </c>
    </row>
    <row r="52" spans="1:8" x14ac:dyDescent="0.2">
      <c r="A52" s="24" t="s">
        <v>99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  <c r="H52" s="11">
        <v>5900</v>
      </c>
    </row>
    <row r="53" spans="1:8" x14ac:dyDescent="0.2">
      <c r="A53" s="22" t="s">
        <v>60</v>
      </c>
      <c r="B53" s="16">
        <f>SUM(B54:B56)</f>
        <v>31002044.530000001</v>
      </c>
      <c r="C53" s="16">
        <f>SUM(C54:C56)</f>
        <v>91077996.909999996</v>
      </c>
      <c r="D53" s="16">
        <f t="shared" si="0"/>
        <v>122080041.44</v>
      </c>
      <c r="E53" s="16">
        <f>SUM(E54:E56)</f>
        <v>38143887.530000001</v>
      </c>
      <c r="F53" s="16">
        <f>SUM(F54:F56)</f>
        <v>38143887.530000001</v>
      </c>
      <c r="G53" s="16">
        <f t="shared" si="1"/>
        <v>83936153.909999996</v>
      </c>
      <c r="H53" s="23">
        <v>0</v>
      </c>
    </row>
    <row r="54" spans="1:8" x14ac:dyDescent="0.2">
      <c r="A54" s="24" t="s">
        <v>100</v>
      </c>
      <c r="B54" s="6">
        <v>31002044.530000001</v>
      </c>
      <c r="C54" s="6">
        <v>76611858.659999996</v>
      </c>
      <c r="D54" s="6">
        <f t="shared" si="0"/>
        <v>107613903.19</v>
      </c>
      <c r="E54" s="6">
        <v>35453811.329999998</v>
      </c>
      <c r="F54" s="6">
        <v>35453811.329999998</v>
      </c>
      <c r="G54" s="6">
        <f t="shared" si="1"/>
        <v>72160091.859999999</v>
      </c>
      <c r="H54" s="11">
        <v>6100</v>
      </c>
    </row>
    <row r="55" spans="1:8" x14ac:dyDescent="0.2">
      <c r="A55" s="24" t="s">
        <v>101</v>
      </c>
      <c r="B55" s="6">
        <v>0</v>
      </c>
      <c r="C55" s="6">
        <v>14466138.25</v>
      </c>
      <c r="D55" s="6">
        <f t="shared" si="0"/>
        <v>14466138.25</v>
      </c>
      <c r="E55" s="6">
        <v>2690076.2</v>
      </c>
      <c r="F55" s="6">
        <v>2690076.2</v>
      </c>
      <c r="G55" s="6">
        <f t="shared" si="1"/>
        <v>11776062.050000001</v>
      </c>
      <c r="H55" s="11">
        <v>6200</v>
      </c>
    </row>
    <row r="56" spans="1:8" x14ac:dyDescent="0.2">
      <c r="A56" s="24" t="s">
        <v>102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  <c r="H56" s="11">
        <v>6300</v>
      </c>
    </row>
    <row r="57" spans="1:8" x14ac:dyDescent="0.2">
      <c r="A57" s="22" t="s">
        <v>126</v>
      </c>
      <c r="B57" s="16">
        <f>SUM(B58:B64)</f>
        <v>0</v>
      </c>
      <c r="C57" s="16">
        <f>SUM(C58:C64)</f>
        <v>0</v>
      </c>
      <c r="D57" s="16">
        <f t="shared" si="0"/>
        <v>0</v>
      </c>
      <c r="E57" s="16">
        <f>SUM(E58:E64)</f>
        <v>0</v>
      </c>
      <c r="F57" s="16">
        <f>SUM(F58:F64)</f>
        <v>0</v>
      </c>
      <c r="G57" s="16">
        <f t="shared" si="1"/>
        <v>0</v>
      </c>
      <c r="H57" s="23">
        <v>0</v>
      </c>
    </row>
    <row r="58" spans="1:8" x14ac:dyDescent="0.2">
      <c r="A58" s="24" t="s">
        <v>103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1">
        <v>7100</v>
      </c>
    </row>
    <row r="59" spans="1:8" x14ac:dyDescent="0.2">
      <c r="A59" s="24" t="s">
        <v>104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1">
        <v>7200</v>
      </c>
    </row>
    <row r="60" spans="1:8" x14ac:dyDescent="0.2">
      <c r="A60" s="24" t="s">
        <v>105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1">
        <v>7300</v>
      </c>
    </row>
    <row r="61" spans="1:8" x14ac:dyDescent="0.2">
      <c r="A61" s="24" t="s">
        <v>106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1">
        <v>7400</v>
      </c>
    </row>
    <row r="62" spans="1:8" x14ac:dyDescent="0.2">
      <c r="A62" s="24" t="s">
        <v>107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1">
        <v>7500</v>
      </c>
    </row>
    <row r="63" spans="1:8" x14ac:dyDescent="0.2">
      <c r="A63" s="24" t="s">
        <v>108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1">
        <v>7600</v>
      </c>
    </row>
    <row r="64" spans="1:8" x14ac:dyDescent="0.2">
      <c r="A64" s="24" t="s">
        <v>109</v>
      </c>
      <c r="B64" s="6">
        <v>0</v>
      </c>
      <c r="C64" s="6">
        <v>0</v>
      </c>
      <c r="D64" s="6">
        <f t="shared" si="0"/>
        <v>0</v>
      </c>
      <c r="E64" s="6">
        <v>0</v>
      </c>
      <c r="F64" s="6">
        <v>0</v>
      </c>
      <c r="G64" s="6">
        <f t="shared" si="1"/>
        <v>0</v>
      </c>
      <c r="H64" s="11">
        <v>7900</v>
      </c>
    </row>
    <row r="65" spans="1:8" x14ac:dyDescent="0.2">
      <c r="A65" s="22" t="s">
        <v>127</v>
      </c>
      <c r="B65" s="16">
        <f>SUM(B66:B68)</f>
        <v>0</v>
      </c>
      <c r="C65" s="16">
        <f>SUM(C66:C68)</f>
        <v>0</v>
      </c>
      <c r="D65" s="16">
        <f t="shared" si="0"/>
        <v>0</v>
      </c>
      <c r="E65" s="16">
        <f>SUM(E66:E68)</f>
        <v>0</v>
      </c>
      <c r="F65" s="16">
        <f>SUM(F66:F68)</f>
        <v>0</v>
      </c>
      <c r="G65" s="16">
        <f t="shared" si="1"/>
        <v>0</v>
      </c>
      <c r="H65" s="23">
        <v>0</v>
      </c>
    </row>
    <row r="66" spans="1:8" x14ac:dyDescent="0.2">
      <c r="A66" s="24" t="s">
        <v>36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1">
        <v>8100</v>
      </c>
    </row>
    <row r="67" spans="1:8" x14ac:dyDescent="0.2">
      <c r="A67" s="24" t="s">
        <v>37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1">
        <v>8300</v>
      </c>
    </row>
    <row r="68" spans="1:8" x14ac:dyDescent="0.2">
      <c r="A68" s="24" t="s">
        <v>38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  <c r="H68" s="11">
        <v>8500</v>
      </c>
    </row>
    <row r="69" spans="1:8" x14ac:dyDescent="0.2">
      <c r="A69" s="22" t="s">
        <v>61</v>
      </c>
      <c r="B69" s="16">
        <f>SUM(B70:B76)</f>
        <v>3663800</v>
      </c>
      <c r="C69" s="16">
        <f>SUM(C70:C76)</f>
        <v>-24570</v>
      </c>
      <c r="D69" s="16">
        <f t="shared" si="0"/>
        <v>3639230</v>
      </c>
      <c r="E69" s="16">
        <f>SUM(E70:E76)</f>
        <v>3639230</v>
      </c>
      <c r="F69" s="16">
        <f>SUM(F70:F76)</f>
        <v>3639230</v>
      </c>
      <c r="G69" s="16">
        <f t="shared" si="1"/>
        <v>0</v>
      </c>
      <c r="H69" s="23">
        <v>0</v>
      </c>
    </row>
    <row r="70" spans="1:8" x14ac:dyDescent="0.2">
      <c r="A70" s="24" t="s">
        <v>110</v>
      </c>
      <c r="B70" s="6">
        <v>3500000</v>
      </c>
      <c r="C70" s="6">
        <v>0</v>
      </c>
      <c r="D70" s="6">
        <f t="shared" ref="D70:D76" si="2">B70+C70</f>
        <v>3500000</v>
      </c>
      <c r="E70" s="6">
        <v>3500000</v>
      </c>
      <c r="F70" s="6">
        <v>3500000</v>
      </c>
      <c r="G70" s="6">
        <f t="shared" ref="G70:G76" si="3">D70-E70</f>
        <v>0</v>
      </c>
      <c r="H70" s="11">
        <v>9100</v>
      </c>
    </row>
    <row r="71" spans="1:8" x14ac:dyDescent="0.2">
      <c r="A71" s="24" t="s">
        <v>111</v>
      </c>
      <c r="B71" s="6">
        <v>163800</v>
      </c>
      <c r="C71" s="6">
        <v>-24570</v>
      </c>
      <c r="D71" s="6">
        <f t="shared" si="2"/>
        <v>139230</v>
      </c>
      <c r="E71" s="6">
        <v>139230</v>
      </c>
      <c r="F71" s="6">
        <v>139230</v>
      </c>
      <c r="G71" s="6">
        <f t="shared" si="3"/>
        <v>0</v>
      </c>
      <c r="H71" s="11">
        <v>9200</v>
      </c>
    </row>
    <row r="72" spans="1:8" x14ac:dyDescent="0.2">
      <c r="A72" s="24" t="s">
        <v>112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1">
        <v>9300</v>
      </c>
    </row>
    <row r="73" spans="1:8" x14ac:dyDescent="0.2">
      <c r="A73" s="24" t="s">
        <v>113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1">
        <v>9400</v>
      </c>
    </row>
    <row r="74" spans="1:8" x14ac:dyDescent="0.2">
      <c r="A74" s="24" t="s">
        <v>114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1">
        <v>9500</v>
      </c>
    </row>
    <row r="75" spans="1:8" x14ac:dyDescent="0.2">
      <c r="A75" s="24" t="s">
        <v>115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1">
        <v>9600</v>
      </c>
    </row>
    <row r="76" spans="1:8" x14ac:dyDescent="0.2">
      <c r="A76" s="25" t="s">
        <v>116</v>
      </c>
      <c r="B76" s="17">
        <v>0</v>
      </c>
      <c r="C76" s="17">
        <v>0</v>
      </c>
      <c r="D76" s="17">
        <f t="shared" si="2"/>
        <v>0</v>
      </c>
      <c r="E76" s="17">
        <v>0</v>
      </c>
      <c r="F76" s="17">
        <v>0</v>
      </c>
      <c r="G76" s="17">
        <f t="shared" si="3"/>
        <v>0</v>
      </c>
      <c r="H76" s="11">
        <v>9900</v>
      </c>
    </row>
    <row r="77" spans="1:8" x14ac:dyDescent="0.2">
      <c r="A77" s="12" t="s">
        <v>50</v>
      </c>
      <c r="B77" s="18">
        <f t="shared" ref="B77:G77" si="4">SUM(B5+B13+B23+B33+B43+B53+B57+B65+B69)</f>
        <v>111189844</v>
      </c>
      <c r="C77" s="18">
        <f t="shared" si="4"/>
        <v>116558875.66</v>
      </c>
      <c r="D77" s="18">
        <f t="shared" si="4"/>
        <v>227748719.66</v>
      </c>
      <c r="E77" s="18">
        <f t="shared" si="4"/>
        <v>133985628.25000001</v>
      </c>
      <c r="F77" s="18">
        <f t="shared" si="4"/>
        <v>133387282.39000002</v>
      </c>
      <c r="G77" s="18">
        <f t="shared" si="4"/>
        <v>93763091.409999982</v>
      </c>
      <c r="H77" s="31"/>
    </row>
    <row r="78" spans="1:8" x14ac:dyDescent="0.2">
      <c r="H78" s="31"/>
    </row>
    <row r="79" spans="1:8" x14ac:dyDescent="0.2">
      <c r="A79" s="1" t="s">
        <v>120</v>
      </c>
      <c r="H79" s="31"/>
    </row>
    <row r="80" spans="1:8" x14ac:dyDescent="0.2">
      <c r="H80" s="31"/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"/>
  <sheetViews>
    <sheetView showGridLines="0" zoomScaleNormal="100" workbookViewId="0">
      <selection activeCell="A22" sqref="A22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4" t="s">
        <v>130</v>
      </c>
      <c r="B1" s="32"/>
      <c r="C1" s="32"/>
      <c r="D1" s="32"/>
      <c r="E1" s="32"/>
      <c r="F1" s="32"/>
      <c r="G1" s="33"/>
    </row>
    <row r="2" spans="1:7" x14ac:dyDescent="0.2">
      <c r="A2" s="37"/>
      <c r="B2" s="34" t="s">
        <v>57</v>
      </c>
      <c r="C2" s="32"/>
      <c r="D2" s="32"/>
      <c r="E2" s="32"/>
      <c r="F2" s="33"/>
      <c r="G2" s="35" t="s">
        <v>56</v>
      </c>
    </row>
    <row r="3" spans="1:7" ht="24.95" customHeight="1" x14ac:dyDescent="0.2">
      <c r="A3" s="38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6"/>
    </row>
    <row r="4" spans="1:7" x14ac:dyDescent="0.2">
      <c r="A4" s="39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7" t="s">
        <v>0</v>
      </c>
      <c r="B5" s="19">
        <v>74164718.939999998</v>
      </c>
      <c r="C5" s="19">
        <v>19668070.41</v>
      </c>
      <c r="D5" s="19">
        <f>B5+C5</f>
        <v>93832789.349999994</v>
      </c>
      <c r="E5" s="19">
        <v>85824573.810000002</v>
      </c>
      <c r="F5" s="19">
        <v>85226227.950000003</v>
      </c>
      <c r="G5" s="19">
        <f>D5-E5</f>
        <v>8008215.5399999917</v>
      </c>
    </row>
    <row r="6" spans="1:7" x14ac:dyDescent="0.2">
      <c r="A6" s="7" t="s">
        <v>1</v>
      </c>
      <c r="B6" s="19">
        <v>33525125.059999999</v>
      </c>
      <c r="C6" s="19">
        <v>96890805.25</v>
      </c>
      <c r="D6" s="19">
        <f>B6+C6</f>
        <v>130415930.31</v>
      </c>
      <c r="E6" s="19">
        <v>44661054.439999998</v>
      </c>
      <c r="F6" s="19">
        <v>44661054.439999998</v>
      </c>
      <c r="G6" s="19">
        <f>D6-E6</f>
        <v>85754875.870000005</v>
      </c>
    </row>
    <row r="7" spans="1:7" x14ac:dyDescent="0.2">
      <c r="A7" s="7" t="s">
        <v>2</v>
      </c>
      <c r="B7" s="19">
        <v>3500000</v>
      </c>
      <c r="C7" s="19">
        <v>0</v>
      </c>
      <c r="D7" s="19">
        <f>B7+C7</f>
        <v>3500000</v>
      </c>
      <c r="E7" s="19">
        <v>3500000</v>
      </c>
      <c r="F7" s="19">
        <v>3500000</v>
      </c>
      <c r="G7" s="19">
        <f>D7-E7</f>
        <v>0</v>
      </c>
    </row>
    <row r="8" spans="1:7" x14ac:dyDescent="0.2">
      <c r="A8" s="7" t="s">
        <v>39</v>
      </c>
      <c r="B8" s="19">
        <v>0</v>
      </c>
      <c r="C8" s="19">
        <v>0</v>
      </c>
      <c r="D8" s="19">
        <f>B8+C8</f>
        <v>0</v>
      </c>
      <c r="E8" s="19">
        <v>0</v>
      </c>
      <c r="F8" s="19">
        <v>0</v>
      </c>
      <c r="G8" s="19">
        <f>D8-E8</f>
        <v>0</v>
      </c>
    </row>
    <row r="9" spans="1:7" x14ac:dyDescent="0.2">
      <c r="A9" s="14" t="s">
        <v>36</v>
      </c>
      <c r="B9" s="20">
        <v>0</v>
      </c>
      <c r="C9" s="20">
        <v>0</v>
      </c>
      <c r="D9" s="20">
        <f>B9+C9</f>
        <v>0</v>
      </c>
      <c r="E9" s="20">
        <v>0</v>
      </c>
      <c r="F9" s="20">
        <v>0</v>
      </c>
      <c r="G9" s="20">
        <f>D9-E9</f>
        <v>0</v>
      </c>
    </row>
    <row r="10" spans="1:7" x14ac:dyDescent="0.2">
      <c r="A10" s="12" t="s">
        <v>50</v>
      </c>
      <c r="B10" s="18">
        <f t="shared" ref="B10:G10" si="0">SUM(B5+B6+B7+B8+B9)</f>
        <v>111189844</v>
      </c>
      <c r="C10" s="18">
        <f t="shared" si="0"/>
        <v>116558875.66</v>
      </c>
      <c r="D10" s="18">
        <f t="shared" si="0"/>
        <v>227748719.66</v>
      </c>
      <c r="E10" s="18">
        <f t="shared" si="0"/>
        <v>133985628.25</v>
      </c>
      <c r="F10" s="18">
        <f t="shared" si="0"/>
        <v>133387282.39</v>
      </c>
      <c r="G10" s="18">
        <f t="shared" si="0"/>
        <v>93763091.409999996</v>
      </c>
    </row>
  </sheetData>
  <sheetProtection formatCells="0" formatColumns="0" formatRows="0" autoFilter="0"/>
  <mergeCells count="4">
    <mergeCell ref="B2:F2"/>
    <mergeCell ref="G2:G3"/>
    <mergeCell ref="A2:A4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3"/>
  <sheetViews>
    <sheetView showGridLines="0" topLeftCell="A8" workbookViewId="0">
      <selection activeCell="A34" sqref="A34:J34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34" t="s">
        <v>160</v>
      </c>
      <c r="B1" s="32"/>
      <c r="C1" s="32"/>
      <c r="D1" s="32"/>
      <c r="E1" s="32"/>
      <c r="F1" s="32"/>
      <c r="G1" s="33"/>
    </row>
    <row r="2" spans="1:7" x14ac:dyDescent="0.2">
      <c r="A2" s="37" t="s">
        <v>51</v>
      </c>
      <c r="B2" s="34" t="s">
        <v>57</v>
      </c>
      <c r="C2" s="32"/>
      <c r="D2" s="32"/>
      <c r="E2" s="32"/>
      <c r="F2" s="33"/>
      <c r="G2" s="35" t="s">
        <v>56</v>
      </c>
    </row>
    <row r="3" spans="1:7" ht="24.95" customHeight="1" x14ac:dyDescent="0.2">
      <c r="A3" s="38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6"/>
    </row>
    <row r="4" spans="1:7" x14ac:dyDescent="0.2">
      <c r="A4" s="39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26"/>
      <c r="B5" s="8"/>
      <c r="C5" s="8"/>
      <c r="D5" s="8"/>
      <c r="E5" s="8"/>
      <c r="F5" s="8"/>
      <c r="G5" s="8"/>
    </row>
    <row r="6" spans="1:7" x14ac:dyDescent="0.2">
      <c r="A6" s="27" t="s">
        <v>131</v>
      </c>
      <c r="B6" s="6">
        <v>3900710.74</v>
      </c>
      <c r="C6" s="6">
        <v>-0.21</v>
      </c>
      <c r="D6" s="6">
        <f>B6+C6</f>
        <v>3900710.5300000003</v>
      </c>
      <c r="E6" s="6">
        <v>3897846.49</v>
      </c>
      <c r="F6" s="6">
        <v>3897846.49</v>
      </c>
      <c r="G6" s="6">
        <f>D6-E6</f>
        <v>2864.0400000000373</v>
      </c>
    </row>
    <row r="7" spans="1:7" x14ac:dyDescent="0.2">
      <c r="A7" s="27" t="s">
        <v>132</v>
      </c>
      <c r="B7" s="6">
        <v>12580230.08</v>
      </c>
      <c r="C7" s="6">
        <v>8590140.0099999998</v>
      </c>
      <c r="D7" s="6">
        <f t="shared" ref="D7:D12" si="0">B7+C7</f>
        <v>21170370.09</v>
      </c>
      <c r="E7" s="6">
        <v>19654850.379999999</v>
      </c>
      <c r="F7" s="6">
        <v>19566655.329999998</v>
      </c>
      <c r="G7" s="6">
        <f t="shared" ref="G7:G12" si="1">D7-E7</f>
        <v>1515519.7100000009</v>
      </c>
    </row>
    <row r="8" spans="1:7" x14ac:dyDescent="0.2">
      <c r="A8" s="27" t="s">
        <v>133</v>
      </c>
      <c r="B8" s="6">
        <v>762732.94</v>
      </c>
      <c r="C8" s="6">
        <v>11546.7</v>
      </c>
      <c r="D8" s="6">
        <f t="shared" si="0"/>
        <v>774279.6399999999</v>
      </c>
      <c r="E8" s="6">
        <v>724493.63</v>
      </c>
      <c r="F8" s="6">
        <v>724493.63</v>
      </c>
      <c r="G8" s="6">
        <f t="shared" si="1"/>
        <v>49786.009999999893</v>
      </c>
    </row>
    <row r="9" spans="1:7" x14ac:dyDescent="0.2">
      <c r="A9" s="27" t="s">
        <v>134</v>
      </c>
      <c r="B9" s="6">
        <v>391340.57</v>
      </c>
      <c r="C9" s="6">
        <v>-2986.66</v>
      </c>
      <c r="D9" s="6">
        <f t="shared" si="0"/>
        <v>388353.91000000003</v>
      </c>
      <c r="E9" s="6">
        <v>385015.98</v>
      </c>
      <c r="F9" s="6">
        <v>385015.98</v>
      </c>
      <c r="G9" s="6">
        <f t="shared" si="1"/>
        <v>3337.9300000000512</v>
      </c>
    </row>
    <row r="10" spans="1:7" x14ac:dyDescent="0.2">
      <c r="A10" s="27" t="s">
        <v>135</v>
      </c>
      <c r="B10" s="6">
        <v>6990667.8799999999</v>
      </c>
      <c r="C10" s="6">
        <v>-17311.740000000002</v>
      </c>
      <c r="D10" s="6">
        <f t="shared" si="0"/>
        <v>6973356.1399999997</v>
      </c>
      <c r="E10" s="6">
        <v>6779309.2999999998</v>
      </c>
      <c r="F10" s="6">
        <v>6779309.2999999998</v>
      </c>
      <c r="G10" s="6">
        <f t="shared" si="1"/>
        <v>194046.83999999985</v>
      </c>
    </row>
    <row r="11" spans="1:7" x14ac:dyDescent="0.2">
      <c r="A11" s="27" t="s">
        <v>136</v>
      </c>
      <c r="B11" s="6">
        <v>983062.41</v>
      </c>
      <c r="C11" s="6">
        <v>-28053.98</v>
      </c>
      <c r="D11" s="6">
        <f t="shared" si="0"/>
        <v>955008.43</v>
      </c>
      <c r="E11" s="6">
        <v>898025.65</v>
      </c>
      <c r="F11" s="6">
        <v>898025.65</v>
      </c>
      <c r="G11" s="6">
        <f t="shared" si="1"/>
        <v>56982.780000000028</v>
      </c>
    </row>
    <row r="12" spans="1:7" x14ac:dyDescent="0.2">
      <c r="A12" s="27" t="s">
        <v>137</v>
      </c>
      <c r="B12" s="6">
        <v>33867955.93</v>
      </c>
      <c r="C12" s="6">
        <v>93049967.420000002</v>
      </c>
      <c r="D12" s="6">
        <f t="shared" si="0"/>
        <v>126917923.34999999</v>
      </c>
      <c r="E12" s="6">
        <v>42240539.560000002</v>
      </c>
      <c r="F12" s="6">
        <v>42240539.560000002</v>
      </c>
      <c r="G12" s="6">
        <f t="shared" si="1"/>
        <v>84677383.789999992</v>
      </c>
    </row>
    <row r="13" spans="1:7" x14ac:dyDescent="0.2">
      <c r="A13" s="27" t="s">
        <v>138</v>
      </c>
      <c r="B13" s="6">
        <v>5775023.8600000003</v>
      </c>
      <c r="C13" s="6">
        <v>1193913.1599999999</v>
      </c>
      <c r="D13" s="6">
        <f t="shared" ref="D13" si="2">B13+C13</f>
        <v>6968937.0200000005</v>
      </c>
      <c r="E13" s="6">
        <v>4269907.1900000004</v>
      </c>
      <c r="F13" s="6">
        <v>4268788.45</v>
      </c>
      <c r="G13" s="6">
        <f t="shared" ref="G13" si="3">D13-E13</f>
        <v>2699029.83</v>
      </c>
    </row>
    <row r="14" spans="1:7" x14ac:dyDescent="0.2">
      <c r="A14" s="27" t="s">
        <v>139</v>
      </c>
      <c r="B14" s="6">
        <v>2352273.86</v>
      </c>
      <c r="C14" s="6">
        <v>1951885.6</v>
      </c>
      <c r="D14" s="6">
        <f t="shared" ref="D14" si="4">B14+C14</f>
        <v>4304159.46</v>
      </c>
      <c r="E14" s="6">
        <v>2694470.08</v>
      </c>
      <c r="F14" s="6">
        <v>2694470.08</v>
      </c>
      <c r="G14" s="6">
        <f t="shared" ref="G14" si="5">D14-E14</f>
        <v>1609689.38</v>
      </c>
    </row>
    <row r="15" spans="1:7" x14ac:dyDescent="0.2">
      <c r="A15" s="27" t="s">
        <v>140</v>
      </c>
      <c r="B15" s="6">
        <v>3080221.51</v>
      </c>
      <c r="C15" s="6">
        <v>98232.93</v>
      </c>
      <c r="D15" s="6">
        <f t="shared" ref="D15" si="6">B15+C15</f>
        <v>3178454.44</v>
      </c>
      <c r="E15" s="6">
        <v>2916298.89</v>
      </c>
      <c r="F15" s="6">
        <v>2887110.82</v>
      </c>
      <c r="G15" s="6">
        <f t="shared" ref="G15" si="7">D15-E15</f>
        <v>262155.54999999981</v>
      </c>
    </row>
    <row r="16" spans="1:7" x14ac:dyDescent="0.2">
      <c r="A16" s="27" t="s">
        <v>141</v>
      </c>
      <c r="B16" s="6">
        <v>1304436.42</v>
      </c>
      <c r="C16" s="6">
        <v>1440046.3</v>
      </c>
      <c r="D16" s="6">
        <f t="shared" ref="D16" si="8">B16+C16</f>
        <v>2744482.7199999997</v>
      </c>
      <c r="E16" s="6">
        <v>2554626.56</v>
      </c>
      <c r="F16" s="6">
        <v>2551726.56</v>
      </c>
      <c r="G16" s="6">
        <f t="shared" ref="G16" si="9">D16-E16</f>
        <v>189856.15999999968</v>
      </c>
    </row>
    <row r="17" spans="1:7" x14ac:dyDescent="0.2">
      <c r="A17" s="27" t="s">
        <v>142</v>
      </c>
      <c r="B17" s="6">
        <v>369266.16</v>
      </c>
      <c r="C17" s="6">
        <v>42646.36</v>
      </c>
      <c r="D17" s="6">
        <f t="shared" ref="D17" si="10">B17+C17</f>
        <v>411912.51999999996</v>
      </c>
      <c r="E17" s="6">
        <v>373413.99</v>
      </c>
      <c r="F17" s="6">
        <v>373413.99</v>
      </c>
      <c r="G17" s="6">
        <f t="shared" ref="G17" si="11">D17-E17</f>
        <v>38498.52999999997</v>
      </c>
    </row>
    <row r="18" spans="1:7" x14ac:dyDescent="0.2">
      <c r="A18" s="27" t="s">
        <v>143</v>
      </c>
      <c r="B18" s="6">
        <v>1646380.09</v>
      </c>
      <c r="C18" s="6">
        <v>739707.25</v>
      </c>
      <c r="D18" s="6">
        <f t="shared" ref="D18" si="12">B18+C18</f>
        <v>2386087.34</v>
      </c>
      <c r="E18" s="6">
        <v>1911598.77</v>
      </c>
      <c r="F18" s="6">
        <v>1906617.76</v>
      </c>
      <c r="G18" s="6">
        <f t="shared" ref="G18" si="13">D18-E18</f>
        <v>474488.56999999983</v>
      </c>
    </row>
    <row r="19" spans="1:7" x14ac:dyDescent="0.2">
      <c r="A19" s="27" t="s">
        <v>144</v>
      </c>
      <c r="B19" s="6">
        <v>2477971.14</v>
      </c>
      <c r="C19" s="6">
        <v>2754244.44</v>
      </c>
      <c r="D19" s="6">
        <f t="shared" ref="D19" si="14">B19+C19</f>
        <v>5232215.58</v>
      </c>
      <c r="E19" s="6">
        <v>5111226.87</v>
      </c>
      <c r="F19" s="6">
        <v>5091281.1100000003</v>
      </c>
      <c r="G19" s="6">
        <f t="shared" ref="G19" si="15">D19-E19</f>
        <v>120988.70999999996</v>
      </c>
    </row>
    <row r="20" spans="1:7" x14ac:dyDescent="0.2">
      <c r="A20" s="27" t="s">
        <v>145</v>
      </c>
      <c r="B20" s="6">
        <v>2792191.68</v>
      </c>
      <c r="C20" s="6">
        <v>20122.41</v>
      </c>
      <c r="D20" s="6">
        <f t="shared" ref="D20" si="16">B20+C20</f>
        <v>2812314.0900000003</v>
      </c>
      <c r="E20" s="6">
        <v>2691923.5</v>
      </c>
      <c r="F20" s="6">
        <v>2664121.58</v>
      </c>
      <c r="G20" s="6">
        <f t="shared" ref="G20" si="17">D20-E20</f>
        <v>120390.59000000032</v>
      </c>
    </row>
    <row r="21" spans="1:7" x14ac:dyDescent="0.2">
      <c r="A21" s="27" t="s">
        <v>146</v>
      </c>
      <c r="B21" s="6">
        <v>136271.16</v>
      </c>
      <c r="C21" s="6">
        <v>-136271.16</v>
      </c>
      <c r="D21" s="6">
        <f t="shared" ref="D21" si="18">B21+C21</f>
        <v>0</v>
      </c>
      <c r="E21" s="6">
        <v>0</v>
      </c>
      <c r="F21" s="6">
        <v>0</v>
      </c>
      <c r="G21" s="6">
        <f t="shared" ref="G21" si="19">D21-E21</f>
        <v>0</v>
      </c>
    </row>
    <row r="22" spans="1:7" x14ac:dyDescent="0.2">
      <c r="A22" s="27" t="s">
        <v>147</v>
      </c>
      <c r="B22" s="6">
        <v>4804204.99</v>
      </c>
      <c r="C22" s="6">
        <v>4518430.09</v>
      </c>
      <c r="D22" s="6">
        <f t="shared" ref="D22" si="20">B22+C22</f>
        <v>9322635.0800000001</v>
      </c>
      <c r="E22" s="6">
        <v>8909792.2599999998</v>
      </c>
      <c r="F22" s="6">
        <v>8649881.8800000008</v>
      </c>
      <c r="G22" s="6">
        <f t="shared" ref="G22" si="21">D22-E22</f>
        <v>412842.8200000003</v>
      </c>
    </row>
    <row r="23" spans="1:7" x14ac:dyDescent="0.2">
      <c r="A23" s="27" t="s">
        <v>148</v>
      </c>
      <c r="B23" s="6">
        <v>165336.06</v>
      </c>
      <c r="C23" s="6">
        <v>-5400</v>
      </c>
      <c r="D23" s="6">
        <f t="shared" ref="D23" si="22">B23+C23</f>
        <v>159936.06</v>
      </c>
      <c r="E23" s="6">
        <v>133733.72</v>
      </c>
      <c r="F23" s="6">
        <v>133733.72</v>
      </c>
      <c r="G23" s="6">
        <f t="shared" ref="G23" si="23">D23-E23</f>
        <v>26202.339999999997</v>
      </c>
    </row>
    <row r="24" spans="1:7" x14ac:dyDescent="0.2">
      <c r="A24" s="27" t="s">
        <v>149</v>
      </c>
      <c r="B24" s="6">
        <v>204634.35</v>
      </c>
      <c r="C24" s="6">
        <v>0</v>
      </c>
      <c r="D24" s="6">
        <f t="shared" ref="D24" si="24">B24+C24</f>
        <v>204634.35</v>
      </c>
      <c r="E24" s="6">
        <v>204634.35</v>
      </c>
      <c r="F24" s="6">
        <v>204634.35</v>
      </c>
      <c r="G24" s="6">
        <f t="shared" ref="G24" si="25">D24-E24</f>
        <v>0</v>
      </c>
    </row>
    <row r="25" spans="1:7" x14ac:dyDescent="0.2">
      <c r="A25" s="27" t="s">
        <v>150</v>
      </c>
      <c r="B25" s="6">
        <v>13572304.59</v>
      </c>
      <c r="C25" s="6">
        <v>376541.62</v>
      </c>
      <c r="D25" s="6">
        <f t="shared" ref="D25" si="26">B25+C25</f>
        <v>13948846.209999999</v>
      </c>
      <c r="E25" s="6">
        <v>13644052.34</v>
      </c>
      <c r="F25" s="6">
        <v>13484832.98</v>
      </c>
      <c r="G25" s="6">
        <f t="shared" ref="G25" si="27">D25-E25</f>
        <v>304793.86999999918</v>
      </c>
    </row>
    <row r="26" spans="1:7" x14ac:dyDescent="0.2">
      <c r="A26" s="27" t="s">
        <v>151</v>
      </c>
      <c r="B26" s="6">
        <v>391698.86</v>
      </c>
      <c r="C26" s="6">
        <v>39498</v>
      </c>
      <c r="D26" s="6">
        <f t="shared" ref="D26" si="28">B26+C26</f>
        <v>431196.86</v>
      </c>
      <c r="E26" s="6">
        <v>416471.3</v>
      </c>
      <c r="F26" s="6">
        <v>416471.3</v>
      </c>
      <c r="G26" s="6">
        <f t="shared" ref="G26" si="29">D26-E26</f>
        <v>14725.559999999998</v>
      </c>
    </row>
    <row r="27" spans="1:7" x14ac:dyDescent="0.2">
      <c r="A27" s="27" t="s">
        <v>152</v>
      </c>
      <c r="B27" s="6">
        <v>351415.86</v>
      </c>
      <c r="C27" s="6">
        <v>16523.310000000001</v>
      </c>
      <c r="D27" s="6">
        <f t="shared" ref="D27" si="30">B27+C27</f>
        <v>367939.17</v>
      </c>
      <c r="E27" s="6">
        <v>334663.09999999998</v>
      </c>
      <c r="F27" s="6">
        <v>334663.09999999998</v>
      </c>
      <c r="G27" s="6">
        <f t="shared" ref="G27" si="31">D27-E27</f>
        <v>33276.070000000007</v>
      </c>
    </row>
    <row r="28" spans="1:7" x14ac:dyDescent="0.2">
      <c r="A28" s="27" t="s">
        <v>153</v>
      </c>
      <c r="B28" s="6">
        <v>1185292.8</v>
      </c>
      <c r="C28" s="6">
        <v>306896.65000000002</v>
      </c>
      <c r="D28" s="6">
        <f t="shared" ref="D28" si="32">B28+C28</f>
        <v>1492189.4500000002</v>
      </c>
      <c r="E28" s="6">
        <v>1383821.54</v>
      </c>
      <c r="F28" s="6">
        <v>1383821.54</v>
      </c>
      <c r="G28" s="6">
        <f t="shared" ref="G28" si="33">D28-E28</f>
        <v>108367.91000000015</v>
      </c>
    </row>
    <row r="29" spans="1:7" x14ac:dyDescent="0.2">
      <c r="A29" s="27" t="s">
        <v>154</v>
      </c>
      <c r="B29" s="6">
        <v>961273.85</v>
      </c>
      <c r="C29" s="6">
        <v>-388234.25</v>
      </c>
      <c r="D29" s="6">
        <f t="shared" ref="D29" si="34">B29+C29</f>
        <v>573039.6</v>
      </c>
      <c r="E29" s="6">
        <v>467164.28</v>
      </c>
      <c r="F29" s="6">
        <v>465464.28</v>
      </c>
      <c r="G29" s="6">
        <f t="shared" ref="G29" si="35">D29-E29</f>
        <v>105875.31999999995</v>
      </c>
    </row>
    <row r="30" spans="1:7" x14ac:dyDescent="0.2">
      <c r="A30" s="27" t="s">
        <v>155</v>
      </c>
      <c r="B30" s="6">
        <v>481327.48</v>
      </c>
      <c r="C30" s="6">
        <v>-454.39</v>
      </c>
      <c r="D30" s="6">
        <f t="shared" ref="D30" si="36">B30+C30</f>
        <v>480873.08999999997</v>
      </c>
      <c r="E30" s="6">
        <v>407702.4</v>
      </c>
      <c r="F30" s="6">
        <v>407016.83</v>
      </c>
      <c r="G30" s="6">
        <f t="shared" ref="G30" si="37">D30-E30</f>
        <v>73170.689999999944</v>
      </c>
    </row>
    <row r="31" spans="1:7" x14ac:dyDescent="0.2">
      <c r="A31" s="27" t="s">
        <v>156</v>
      </c>
      <c r="B31" s="6">
        <v>1388274.21</v>
      </c>
      <c r="C31" s="6">
        <v>650697.74</v>
      </c>
      <c r="D31" s="6">
        <f t="shared" ref="D31" si="38">B31+C31</f>
        <v>2038971.95</v>
      </c>
      <c r="E31" s="6">
        <v>1902808.66</v>
      </c>
      <c r="F31" s="6">
        <v>1900108.66</v>
      </c>
      <c r="G31" s="6">
        <f t="shared" ref="G31" si="39">D31-E31</f>
        <v>136163.29000000004</v>
      </c>
    </row>
    <row r="32" spans="1:7" x14ac:dyDescent="0.2">
      <c r="A32" s="27" t="s">
        <v>157</v>
      </c>
      <c r="B32" s="6">
        <v>6397619.0099999998</v>
      </c>
      <c r="C32" s="6">
        <v>0</v>
      </c>
      <c r="D32" s="6">
        <f t="shared" ref="D32" si="40">B32+C32</f>
        <v>6397619.0099999998</v>
      </c>
      <c r="E32" s="6">
        <v>5864964.1200000001</v>
      </c>
      <c r="F32" s="6">
        <v>5864964.1200000001</v>
      </c>
      <c r="G32" s="6">
        <f t="shared" ref="G32" si="41">D32-E32</f>
        <v>532654.88999999966</v>
      </c>
    </row>
    <row r="33" spans="1:7" x14ac:dyDescent="0.2">
      <c r="A33" s="27" t="s">
        <v>158</v>
      </c>
      <c r="B33" s="6">
        <v>1825725.51</v>
      </c>
      <c r="C33" s="6">
        <v>986548.06</v>
      </c>
      <c r="D33" s="6">
        <f t="shared" ref="D33" si="42">B33+C33</f>
        <v>2812273.5700000003</v>
      </c>
      <c r="E33" s="6">
        <v>2812273.34</v>
      </c>
      <c r="F33" s="6">
        <v>2812273.34</v>
      </c>
      <c r="G33" s="6">
        <f t="shared" ref="G33" si="43">D33-E33</f>
        <v>0.23000000044703484</v>
      </c>
    </row>
    <row r="34" spans="1:7" x14ac:dyDescent="0.2">
      <c r="A34" s="27" t="s">
        <v>159</v>
      </c>
      <c r="B34" s="6">
        <v>50000</v>
      </c>
      <c r="C34" s="6">
        <v>350000</v>
      </c>
      <c r="D34" s="6">
        <f t="shared" ref="D34" si="44">B34+C34</f>
        <v>400000</v>
      </c>
      <c r="E34" s="6">
        <v>400000</v>
      </c>
      <c r="F34" s="6">
        <v>400000</v>
      </c>
      <c r="G34" s="6">
        <f t="shared" ref="G34" si="45">D34-E34</f>
        <v>0</v>
      </c>
    </row>
    <row r="35" spans="1:7" x14ac:dyDescent="0.2">
      <c r="A35" s="27"/>
      <c r="B35" s="6"/>
      <c r="C35" s="6"/>
      <c r="D35" s="6"/>
      <c r="E35" s="6"/>
      <c r="F35" s="6"/>
      <c r="G35" s="6"/>
    </row>
    <row r="36" spans="1:7" x14ac:dyDescent="0.2">
      <c r="A36" s="13" t="s">
        <v>50</v>
      </c>
      <c r="B36" s="21">
        <f t="shared" ref="B36:G36" si="46">SUM(B6:B35)</f>
        <v>111189844</v>
      </c>
      <c r="C36" s="21">
        <f t="shared" si="46"/>
        <v>116558875.66</v>
      </c>
      <c r="D36" s="21">
        <f t="shared" si="46"/>
        <v>227748719.66000003</v>
      </c>
      <c r="E36" s="21">
        <f t="shared" si="46"/>
        <v>133985628.25</v>
      </c>
      <c r="F36" s="21">
        <f t="shared" si="46"/>
        <v>133387282.38999999</v>
      </c>
      <c r="G36" s="21">
        <f t="shared" si="46"/>
        <v>93763091.409999982</v>
      </c>
    </row>
    <row r="39" spans="1:7" ht="45" customHeight="1" x14ac:dyDescent="0.2">
      <c r="A39" s="34" t="s">
        <v>161</v>
      </c>
      <c r="B39" s="32"/>
      <c r="C39" s="32"/>
      <c r="D39" s="32"/>
      <c r="E39" s="32"/>
      <c r="F39" s="32"/>
      <c r="G39" s="33"/>
    </row>
    <row r="40" spans="1:7" x14ac:dyDescent="0.2">
      <c r="A40" s="37" t="s">
        <v>51</v>
      </c>
      <c r="B40" s="34" t="s">
        <v>57</v>
      </c>
      <c r="C40" s="32"/>
      <c r="D40" s="32"/>
      <c r="E40" s="32"/>
      <c r="F40" s="33"/>
      <c r="G40" s="35" t="s">
        <v>56</v>
      </c>
    </row>
    <row r="41" spans="1:7" ht="22.5" x14ac:dyDescent="0.2">
      <c r="A41" s="38"/>
      <c r="B41" s="3" t="s">
        <v>52</v>
      </c>
      <c r="C41" s="3" t="s">
        <v>117</v>
      </c>
      <c r="D41" s="3" t="s">
        <v>53</v>
      </c>
      <c r="E41" s="3" t="s">
        <v>54</v>
      </c>
      <c r="F41" s="3" t="s">
        <v>55</v>
      </c>
      <c r="G41" s="36"/>
    </row>
    <row r="42" spans="1:7" x14ac:dyDescent="0.2">
      <c r="A42" s="39"/>
      <c r="B42" s="4">
        <v>1</v>
      </c>
      <c r="C42" s="4">
        <v>2</v>
      </c>
      <c r="D42" s="4" t="s">
        <v>118</v>
      </c>
      <c r="E42" s="4">
        <v>4</v>
      </c>
      <c r="F42" s="4">
        <v>5</v>
      </c>
      <c r="G42" s="4" t="s">
        <v>119</v>
      </c>
    </row>
    <row r="43" spans="1:7" x14ac:dyDescent="0.2">
      <c r="A43" s="28" t="s">
        <v>8</v>
      </c>
      <c r="B43" s="6">
        <v>0</v>
      </c>
      <c r="C43" s="6">
        <v>0</v>
      </c>
      <c r="D43" s="6">
        <f>B43+C43</f>
        <v>0</v>
      </c>
      <c r="E43" s="6">
        <v>0</v>
      </c>
      <c r="F43" s="6">
        <v>0</v>
      </c>
      <c r="G43" s="6">
        <f>D43-E43</f>
        <v>0</v>
      </c>
    </row>
    <row r="44" spans="1:7" x14ac:dyDescent="0.2">
      <c r="A44" s="28" t="s">
        <v>9</v>
      </c>
      <c r="B44" s="6">
        <v>0</v>
      </c>
      <c r="C44" s="6">
        <v>0</v>
      </c>
      <c r="D44" s="6">
        <f t="shared" ref="D44:D46" si="47">B44+C44</f>
        <v>0</v>
      </c>
      <c r="E44" s="6">
        <v>0</v>
      </c>
      <c r="F44" s="6">
        <v>0</v>
      </c>
      <c r="G44" s="6">
        <f t="shared" ref="G44:G46" si="48">D44-E44</f>
        <v>0</v>
      </c>
    </row>
    <row r="45" spans="1:7" x14ac:dyDescent="0.2">
      <c r="A45" s="28" t="s">
        <v>10</v>
      </c>
      <c r="B45" s="6">
        <v>0</v>
      </c>
      <c r="C45" s="6">
        <v>0</v>
      </c>
      <c r="D45" s="6">
        <f t="shared" si="47"/>
        <v>0</v>
      </c>
      <c r="E45" s="6">
        <v>0</v>
      </c>
      <c r="F45" s="6">
        <v>0</v>
      </c>
      <c r="G45" s="6">
        <f t="shared" si="48"/>
        <v>0</v>
      </c>
    </row>
    <row r="46" spans="1:7" x14ac:dyDescent="0.2">
      <c r="A46" s="28" t="s">
        <v>121</v>
      </c>
      <c r="B46" s="6">
        <v>0</v>
      </c>
      <c r="C46" s="6">
        <v>0</v>
      </c>
      <c r="D46" s="6">
        <f t="shared" si="47"/>
        <v>0</v>
      </c>
      <c r="E46" s="6">
        <v>0</v>
      </c>
      <c r="F46" s="6">
        <v>0</v>
      </c>
      <c r="G46" s="6">
        <f t="shared" si="48"/>
        <v>0</v>
      </c>
    </row>
    <row r="47" spans="1:7" x14ac:dyDescent="0.2">
      <c r="A47" s="13" t="s">
        <v>50</v>
      </c>
      <c r="B47" s="21">
        <f t="shared" ref="B47:G47" si="49">SUM(B43:B46)</f>
        <v>0</v>
      </c>
      <c r="C47" s="21">
        <f t="shared" si="49"/>
        <v>0</v>
      </c>
      <c r="D47" s="21">
        <f t="shared" si="49"/>
        <v>0</v>
      </c>
      <c r="E47" s="21">
        <f t="shared" si="49"/>
        <v>0</v>
      </c>
      <c r="F47" s="21">
        <f t="shared" si="49"/>
        <v>0</v>
      </c>
      <c r="G47" s="21">
        <f t="shared" si="49"/>
        <v>0</v>
      </c>
    </row>
    <row r="50" spans="1:7" ht="45" customHeight="1" x14ac:dyDescent="0.2">
      <c r="A50" s="34" t="s">
        <v>162</v>
      </c>
      <c r="B50" s="32"/>
      <c r="C50" s="32"/>
      <c r="D50" s="32"/>
      <c r="E50" s="32"/>
      <c r="F50" s="32"/>
      <c r="G50" s="33"/>
    </row>
    <row r="51" spans="1:7" x14ac:dyDescent="0.2">
      <c r="A51" s="37" t="s">
        <v>51</v>
      </c>
      <c r="B51" s="34" t="s">
        <v>57</v>
      </c>
      <c r="C51" s="32"/>
      <c r="D51" s="32"/>
      <c r="E51" s="32"/>
      <c r="F51" s="33"/>
      <c r="G51" s="35" t="s">
        <v>56</v>
      </c>
    </row>
    <row r="52" spans="1:7" ht="22.5" x14ac:dyDescent="0.2">
      <c r="A52" s="38"/>
      <c r="B52" s="3" t="s">
        <v>52</v>
      </c>
      <c r="C52" s="3" t="s">
        <v>117</v>
      </c>
      <c r="D52" s="3" t="s">
        <v>53</v>
      </c>
      <c r="E52" s="3" t="s">
        <v>54</v>
      </c>
      <c r="F52" s="3" t="s">
        <v>55</v>
      </c>
      <c r="G52" s="36"/>
    </row>
    <row r="53" spans="1:7" x14ac:dyDescent="0.2">
      <c r="A53" s="39"/>
      <c r="B53" s="4">
        <v>1</v>
      </c>
      <c r="C53" s="4">
        <v>2</v>
      </c>
      <c r="D53" s="4" t="s">
        <v>118</v>
      </c>
      <c r="E53" s="4">
        <v>4</v>
      </c>
      <c r="F53" s="4">
        <v>5</v>
      </c>
      <c r="G53" s="4" t="s">
        <v>119</v>
      </c>
    </row>
    <row r="54" spans="1:7" x14ac:dyDescent="0.2">
      <c r="A54" s="29" t="s">
        <v>12</v>
      </c>
      <c r="B54" s="6">
        <v>0</v>
      </c>
      <c r="C54" s="6">
        <v>0</v>
      </c>
      <c r="D54" s="6">
        <f t="shared" ref="D54:D60" si="50">B54+C54</f>
        <v>0</v>
      </c>
      <c r="E54" s="6">
        <v>0</v>
      </c>
      <c r="F54" s="6">
        <v>0</v>
      </c>
      <c r="G54" s="6">
        <f t="shared" ref="G54:G60" si="51">D54-E54</f>
        <v>0</v>
      </c>
    </row>
    <row r="55" spans="1:7" x14ac:dyDescent="0.2">
      <c r="A55" s="29" t="s">
        <v>11</v>
      </c>
      <c r="B55" s="6">
        <v>0</v>
      </c>
      <c r="C55" s="6">
        <v>0</v>
      </c>
      <c r="D55" s="6">
        <f t="shared" si="50"/>
        <v>0</v>
      </c>
      <c r="E55" s="6">
        <v>0</v>
      </c>
      <c r="F55" s="6">
        <v>0</v>
      </c>
      <c r="G55" s="6">
        <f t="shared" si="51"/>
        <v>0</v>
      </c>
    </row>
    <row r="56" spans="1:7" x14ac:dyDescent="0.2">
      <c r="A56" s="29" t="s">
        <v>13</v>
      </c>
      <c r="B56" s="6">
        <v>0</v>
      </c>
      <c r="C56" s="6">
        <v>0</v>
      </c>
      <c r="D56" s="6">
        <f t="shared" si="50"/>
        <v>0</v>
      </c>
      <c r="E56" s="6">
        <v>0</v>
      </c>
      <c r="F56" s="6">
        <v>0</v>
      </c>
      <c r="G56" s="6">
        <f t="shared" si="51"/>
        <v>0</v>
      </c>
    </row>
    <row r="57" spans="1:7" x14ac:dyDescent="0.2">
      <c r="A57" s="29" t="s">
        <v>25</v>
      </c>
      <c r="B57" s="6">
        <v>0</v>
      </c>
      <c r="C57" s="6">
        <v>0</v>
      </c>
      <c r="D57" s="6">
        <f t="shared" si="50"/>
        <v>0</v>
      </c>
      <c r="E57" s="6">
        <v>0</v>
      </c>
      <c r="F57" s="6">
        <v>0</v>
      </c>
      <c r="G57" s="6">
        <f t="shared" si="51"/>
        <v>0</v>
      </c>
    </row>
    <row r="58" spans="1:7" ht="11.25" customHeight="1" x14ac:dyDescent="0.2">
      <c r="A58" s="29" t="s">
        <v>26</v>
      </c>
      <c r="B58" s="6">
        <v>0</v>
      </c>
      <c r="C58" s="6">
        <v>0</v>
      </c>
      <c r="D58" s="6">
        <f t="shared" si="50"/>
        <v>0</v>
      </c>
      <c r="E58" s="6">
        <v>0</v>
      </c>
      <c r="F58" s="6">
        <v>0</v>
      </c>
      <c r="G58" s="6">
        <f t="shared" si="51"/>
        <v>0</v>
      </c>
    </row>
    <row r="59" spans="1:7" x14ac:dyDescent="0.2">
      <c r="A59" s="29" t="s">
        <v>128</v>
      </c>
      <c r="B59" s="6">
        <v>0</v>
      </c>
      <c r="C59" s="6">
        <v>0</v>
      </c>
      <c r="D59" s="6">
        <f t="shared" si="50"/>
        <v>0</v>
      </c>
      <c r="E59" s="6">
        <v>0</v>
      </c>
      <c r="F59" s="6">
        <v>0</v>
      </c>
      <c r="G59" s="6">
        <f t="shared" si="51"/>
        <v>0</v>
      </c>
    </row>
    <row r="60" spans="1:7" x14ac:dyDescent="0.2">
      <c r="A60" s="29" t="s">
        <v>14</v>
      </c>
      <c r="B60" s="6">
        <v>0</v>
      </c>
      <c r="C60" s="6">
        <v>0</v>
      </c>
      <c r="D60" s="6">
        <f t="shared" si="50"/>
        <v>0</v>
      </c>
      <c r="E60" s="6">
        <v>0</v>
      </c>
      <c r="F60" s="6">
        <v>0</v>
      </c>
      <c r="G60" s="6">
        <f t="shared" si="51"/>
        <v>0</v>
      </c>
    </row>
    <row r="61" spans="1:7" x14ac:dyDescent="0.2">
      <c r="A61" s="13" t="s">
        <v>50</v>
      </c>
      <c r="B61" s="21">
        <f t="shared" ref="B61:G61" si="52">SUM(B54:B60)</f>
        <v>0</v>
      </c>
      <c r="C61" s="21">
        <f t="shared" si="52"/>
        <v>0</v>
      </c>
      <c r="D61" s="21">
        <f t="shared" si="52"/>
        <v>0</v>
      </c>
      <c r="E61" s="21">
        <f t="shared" si="52"/>
        <v>0</v>
      </c>
      <c r="F61" s="21">
        <f t="shared" si="52"/>
        <v>0</v>
      </c>
      <c r="G61" s="21">
        <f t="shared" si="52"/>
        <v>0</v>
      </c>
    </row>
    <row r="63" spans="1:7" x14ac:dyDescent="0.2">
      <c r="A63" s="1" t="s">
        <v>120</v>
      </c>
    </row>
  </sheetData>
  <sheetProtection formatCells="0" formatColumns="0" formatRows="0" insertRows="0" deleteRows="0" autoFilter="0"/>
  <mergeCells count="12">
    <mergeCell ref="B51:F51"/>
    <mergeCell ref="G51:G52"/>
    <mergeCell ref="B40:F40"/>
    <mergeCell ref="G40:G41"/>
    <mergeCell ref="A50:G50"/>
    <mergeCell ref="A40:A42"/>
    <mergeCell ref="A51:A53"/>
    <mergeCell ref="B2:F2"/>
    <mergeCell ref="G2:G3"/>
    <mergeCell ref="A1:G1"/>
    <mergeCell ref="A39:G39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0"/>
  <sheetViews>
    <sheetView showGridLines="0" tabSelected="1" workbookViewId="0">
      <selection activeCell="A40" sqref="A40"/>
    </sheetView>
  </sheetViews>
  <sheetFormatPr baseColWidth="10" defaultColWidth="12" defaultRowHeight="11.25" x14ac:dyDescent="0.2"/>
  <cols>
    <col min="1" max="1" width="79" style="2" customWidth="1"/>
    <col min="2" max="7" width="18.33203125" style="2" customWidth="1"/>
    <col min="8" max="16384" width="12" style="2"/>
  </cols>
  <sheetData>
    <row r="1" spans="1:7" ht="50.1" customHeight="1" x14ac:dyDescent="0.2">
      <c r="A1" s="34" t="s">
        <v>163</v>
      </c>
      <c r="B1" s="32"/>
      <c r="C1" s="32"/>
      <c r="D1" s="32"/>
      <c r="E1" s="32"/>
      <c r="F1" s="32"/>
      <c r="G1" s="33"/>
    </row>
    <row r="2" spans="1:7" x14ac:dyDescent="0.2">
      <c r="A2" s="37" t="s">
        <v>51</v>
      </c>
      <c r="B2" s="34" t="s">
        <v>57</v>
      </c>
      <c r="C2" s="32"/>
      <c r="D2" s="32"/>
      <c r="E2" s="32"/>
      <c r="F2" s="33"/>
      <c r="G2" s="35" t="s">
        <v>56</v>
      </c>
    </row>
    <row r="3" spans="1:7" ht="24.95" customHeight="1" x14ac:dyDescent="0.2">
      <c r="A3" s="38"/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6"/>
    </row>
    <row r="4" spans="1:7" x14ac:dyDescent="0.2">
      <c r="A4" s="39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10" t="s">
        <v>15</v>
      </c>
      <c r="B5" s="16">
        <f t="shared" ref="B5:G5" si="0">SUM(B6:B13)</f>
        <v>42274356.150000006</v>
      </c>
      <c r="C5" s="16">
        <f t="shared" si="0"/>
        <v>9751272.959999999</v>
      </c>
      <c r="D5" s="16">
        <f t="shared" si="0"/>
        <v>52025629.109999999</v>
      </c>
      <c r="E5" s="16">
        <f t="shared" si="0"/>
        <v>49297414.579999991</v>
      </c>
      <c r="F5" s="16">
        <f t="shared" si="0"/>
        <v>49044333.590000004</v>
      </c>
      <c r="G5" s="16">
        <f t="shared" si="0"/>
        <v>2728214.53</v>
      </c>
    </row>
    <row r="6" spans="1:7" x14ac:dyDescent="0.2">
      <c r="A6" s="30" t="s">
        <v>40</v>
      </c>
      <c r="B6" s="6">
        <v>0</v>
      </c>
      <c r="C6" s="6">
        <v>0</v>
      </c>
      <c r="D6" s="6">
        <f>B6+C6</f>
        <v>0</v>
      </c>
      <c r="E6" s="6">
        <v>0</v>
      </c>
      <c r="F6" s="6">
        <v>0</v>
      </c>
      <c r="G6" s="6">
        <f>D6-E6</f>
        <v>0</v>
      </c>
    </row>
    <row r="7" spans="1:7" x14ac:dyDescent="0.2">
      <c r="A7" s="30" t="s">
        <v>16</v>
      </c>
      <c r="B7" s="6">
        <v>0</v>
      </c>
      <c r="C7" s="6">
        <v>0</v>
      </c>
      <c r="D7" s="6">
        <f t="shared" ref="D7:D13" si="1">B7+C7</f>
        <v>0</v>
      </c>
      <c r="E7" s="6">
        <v>0</v>
      </c>
      <c r="F7" s="6">
        <v>0</v>
      </c>
      <c r="G7" s="6">
        <f t="shared" ref="G7:G13" si="2">D7-E7</f>
        <v>0</v>
      </c>
    </row>
    <row r="8" spans="1:7" x14ac:dyDescent="0.2">
      <c r="A8" s="30" t="s">
        <v>122</v>
      </c>
      <c r="B8" s="6">
        <v>19304038.57</v>
      </c>
      <c r="C8" s="6">
        <v>8570191.4700000007</v>
      </c>
      <c r="D8" s="6">
        <f t="shared" si="1"/>
        <v>27874230.039999999</v>
      </c>
      <c r="E8" s="6">
        <v>26172568.879999999</v>
      </c>
      <c r="F8" s="6">
        <v>26083688.260000002</v>
      </c>
      <c r="G8" s="6">
        <f t="shared" si="2"/>
        <v>1701661.1600000001</v>
      </c>
    </row>
    <row r="9" spans="1:7" x14ac:dyDescent="0.2">
      <c r="A9" s="30" t="s">
        <v>3</v>
      </c>
      <c r="B9" s="6">
        <v>0</v>
      </c>
      <c r="C9" s="6">
        <v>0</v>
      </c>
      <c r="D9" s="6">
        <f t="shared" si="1"/>
        <v>0</v>
      </c>
      <c r="E9" s="6">
        <v>0</v>
      </c>
      <c r="F9" s="6">
        <v>0</v>
      </c>
      <c r="G9" s="6">
        <f t="shared" si="2"/>
        <v>0</v>
      </c>
    </row>
    <row r="10" spans="1:7" x14ac:dyDescent="0.2">
      <c r="A10" s="30" t="s">
        <v>22</v>
      </c>
      <c r="B10" s="6">
        <v>7382366.7400000002</v>
      </c>
      <c r="C10" s="6">
        <v>22186.26</v>
      </c>
      <c r="D10" s="6">
        <f t="shared" si="1"/>
        <v>7404553</v>
      </c>
      <c r="E10" s="6">
        <v>7195780.5999999996</v>
      </c>
      <c r="F10" s="6">
        <v>7195780.5999999996</v>
      </c>
      <c r="G10" s="6">
        <f t="shared" si="2"/>
        <v>208772.40000000037</v>
      </c>
    </row>
    <row r="11" spans="1:7" x14ac:dyDescent="0.2">
      <c r="A11" s="30" t="s">
        <v>17</v>
      </c>
      <c r="B11" s="6">
        <v>0</v>
      </c>
      <c r="C11" s="6">
        <v>0</v>
      </c>
      <c r="D11" s="6">
        <f t="shared" si="1"/>
        <v>0</v>
      </c>
      <c r="E11" s="6">
        <v>0</v>
      </c>
      <c r="F11" s="6">
        <v>0</v>
      </c>
      <c r="G11" s="6">
        <f t="shared" si="2"/>
        <v>0</v>
      </c>
    </row>
    <row r="12" spans="1:7" x14ac:dyDescent="0.2">
      <c r="A12" s="30" t="s">
        <v>41</v>
      </c>
      <c r="B12" s="6">
        <v>13572304.59</v>
      </c>
      <c r="C12" s="6">
        <v>376541.62</v>
      </c>
      <c r="D12" s="6">
        <f t="shared" si="1"/>
        <v>13948846.209999999</v>
      </c>
      <c r="E12" s="6">
        <v>13644052.34</v>
      </c>
      <c r="F12" s="6">
        <v>13484832.98</v>
      </c>
      <c r="G12" s="6">
        <f t="shared" si="2"/>
        <v>304793.86999999918</v>
      </c>
    </row>
    <row r="13" spans="1:7" x14ac:dyDescent="0.2">
      <c r="A13" s="30" t="s">
        <v>18</v>
      </c>
      <c r="B13" s="6">
        <v>2015646.25</v>
      </c>
      <c r="C13" s="6">
        <v>782353.61</v>
      </c>
      <c r="D13" s="6">
        <f t="shared" si="1"/>
        <v>2797999.86</v>
      </c>
      <c r="E13" s="6">
        <v>2285012.7599999998</v>
      </c>
      <c r="F13" s="6">
        <v>2280031.75</v>
      </c>
      <c r="G13" s="6">
        <f t="shared" si="2"/>
        <v>512987.10000000009</v>
      </c>
    </row>
    <row r="14" spans="1:7" x14ac:dyDescent="0.2">
      <c r="A14" s="10" t="s">
        <v>19</v>
      </c>
      <c r="B14" s="16">
        <f t="shared" ref="B14:G14" si="3">SUM(B15:B21)</f>
        <v>65026505.329999998</v>
      </c>
      <c r="C14" s="16">
        <f t="shared" si="3"/>
        <v>104532297.14</v>
      </c>
      <c r="D14" s="16">
        <f t="shared" si="3"/>
        <v>169558802.46999997</v>
      </c>
      <c r="E14" s="16">
        <f t="shared" si="3"/>
        <v>80275258.950000003</v>
      </c>
      <c r="F14" s="16">
        <f t="shared" si="3"/>
        <v>79929994.079999998</v>
      </c>
      <c r="G14" s="16">
        <f t="shared" si="3"/>
        <v>89283543.519999996</v>
      </c>
    </row>
    <row r="15" spans="1:7" x14ac:dyDescent="0.2">
      <c r="A15" s="30" t="s">
        <v>42</v>
      </c>
      <c r="B15" s="6">
        <v>50000</v>
      </c>
      <c r="C15" s="6">
        <v>350000</v>
      </c>
      <c r="D15" s="6">
        <f>B15+C15</f>
        <v>400000</v>
      </c>
      <c r="E15" s="6">
        <v>400000</v>
      </c>
      <c r="F15" s="6">
        <v>400000</v>
      </c>
      <c r="G15" s="6">
        <f t="shared" ref="G15:G21" si="4">D15-E15</f>
        <v>0</v>
      </c>
    </row>
    <row r="16" spans="1:7" x14ac:dyDescent="0.2">
      <c r="A16" s="30" t="s">
        <v>27</v>
      </c>
      <c r="B16" s="6">
        <v>51407229.030000001</v>
      </c>
      <c r="C16" s="6">
        <v>102045704.09999999</v>
      </c>
      <c r="D16" s="6">
        <f t="shared" ref="D16:D21" si="5">B16+C16</f>
        <v>153452933.13</v>
      </c>
      <c r="E16" s="6">
        <v>65259931.759999998</v>
      </c>
      <c r="F16" s="6">
        <v>64948454.960000001</v>
      </c>
      <c r="G16" s="6">
        <f t="shared" si="4"/>
        <v>88193001.370000005</v>
      </c>
    </row>
    <row r="17" spans="1:7" x14ac:dyDescent="0.2">
      <c r="A17" s="30" t="s">
        <v>20</v>
      </c>
      <c r="B17" s="6">
        <v>0</v>
      </c>
      <c r="C17" s="6">
        <v>0</v>
      </c>
      <c r="D17" s="6">
        <f t="shared" si="5"/>
        <v>0</v>
      </c>
      <c r="E17" s="6">
        <v>0</v>
      </c>
      <c r="F17" s="6">
        <v>0</v>
      </c>
      <c r="G17" s="6">
        <f t="shared" si="4"/>
        <v>0</v>
      </c>
    </row>
    <row r="18" spans="1:7" x14ac:dyDescent="0.2">
      <c r="A18" s="30" t="s">
        <v>43</v>
      </c>
      <c r="B18" s="6">
        <v>3130161.93</v>
      </c>
      <c r="C18" s="6">
        <v>2426594.36</v>
      </c>
      <c r="D18" s="6">
        <f t="shared" si="5"/>
        <v>5556756.29</v>
      </c>
      <c r="E18" s="6">
        <v>5366899.9000000004</v>
      </c>
      <c r="F18" s="6">
        <v>5363999.9000000004</v>
      </c>
      <c r="G18" s="6">
        <f t="shared" si="4"/>
        <v>189856.38999999966</v>
      </c>
    </row>
    <row r="19" spans="1:7" x14ac:dyDescent="0.2">
      <c r="A19" s="30" t="s">
        <v>44</v>
      </c>
      <c r="B19" s="6">
        <v>3080221.51</v>
      </c>
      <c r="C19" s="6">
        <v>98232.93</v>
      </c>
      <c r="D19" s="6">
        <f t="shared" si="5"/>
        <v>3178454.44</v>
      </c>
      <c r="E19" s="6">
        <v>2916298.89</v>
      </c>
      <c r="F19" s="6">
        <v>2887110.82</v>
      </c>
      <c r="G19" s="6">
        <f t="shared" si="4"/>
        <v>262155.54999999981</v>
      </c>
    </row>
    <row r="20" spans="1:7" x14ac:dyDescent="0.2">
      <c r="A20" s="30" t="s">
        <v>45</v>
      </c>
      <c r="B20" s="6">
        <v>6397619.0099999998</v>
      </c>
      <c r="C20" s="6">
        <v>0</v>
      </c>
      <c r="D20" s="6">
        <f t="shared" si="5"/>
        <v>6397619.0099999998</v>
      </c>
      <c r="E20" s="6">
        <v>5864964.1200000001</v>
      </c>
      <c r="F20" s="6">
        <v>5864964.1200000001</v>
      </c>
      <c r="G20" s="6">
        <f t="shared" si="4"/>
        <v>532654.88999999966</v>
      </c>
    </row>
    <row r="21" spans="1:7" x14ac:dyDescent="0.2">
      <c r="A21" s="30" t="s">
        <v>4</v>
      </c>
      <c r="B21" s="6">
        <v>961273.85</v>
      </c>
      <c r="C21" s="6">
        <v>-388234.25</v>
      </c>
      <c r="D21" s="6">
        <f t="shared" si="5"/>
        <v>573039.6</v>
      </c>
      <c r="E21" s="6">
        <v>467164.28</v>
      </c>
      <c r="F21" s="6">
        <v>465464.28</v>
      </c>
      <c r="G21" s="6">
        <f t="shared" si="4"/>
        <v>105875.31999999995</v>
      </c>
    </row>
    <row r="22" spans="1:7" x14ac:dyDescent="0.2">
      <c r="A22" s="10" t="s">
        <v>46</v>
      </c>
      <c r="B22" s="16">
        <f t="shared" ref="B22:G22" si="6">SUM(B23:B31)</f>
        <v>3888982.5199999996</v>
      </c>
      <c r="C22" s="16">
        <f t="shared" si="6"/>
        <v>2275305.56</v>
      </c>
      <c r="D22" s="16">
        <f t="shared" si="6"/>
        <v>6164288.0800000001</v>
      </c>
      <c r="E22" s="16">
        <f t="shared" si="6"/>
        <v>4412954.72</v>
      </c>
      <c r="F22" s="16">
        <f t="shared" si="6"/>
        <v>4412954.72</v>
      </c>
      <c r="G22" s="16">
        <f t="shared" si="6"/>
        <v>1751333.3599999999</v>
      </c>
    </row>
    <row r="23" spans="1:7" x14ac:dyDescent="0.2">
      <c r="A23" s="30" t="s">
        <v>28</v>
      </c>
      <c r="B23" s="6">
        <v>1536708.66</v>
      </c>
      <c r="C23" s="6">
        <v>323419.96000000002</v>
      </c>
      <c r="D23" s="6">
        <f>B23+C23</f>
        <v>1860128.6199999999</v>
      </c>
      <c r="E23" s="6">
        <v>1718484.64</v>
      </c>
      <c r="F23" s="6">
        <v>1718484.64</v>
      </c>
      <c r="G23" s="6">
        <f t="shared" ref="G23:G31" si="7">D23-E23</f>
        <v>141643.97999999998</v>
      </c>
    </row>
    <row r="24" spans="1:7" x14ac:dyDescent="0.2">
      <c r="A24" s="30" t="s">
        <v>23</v>
      </c>
      <c r="B24" s="6">
        <v>2352273.86</v>
      </c>
      <c r="C24" s="6">
        <v>1951885.6</v>
      </c>
      <c r="D24" s="6">
        <f t="shared" ref="D24:D31" si="8">B24+C24</f>
        <v>4304159.46</v>
      </c>
      <c r="E24" s="6">
        <v>2694470.08</v>
      </c>
      <c r="F24" s="6">
        <v>2694470.08</v>
      </c>
      <c r="G24" s="6">
        <f t="shared" si="7"/>
        <v>1609689.38</v>
      </c>
    </row>
    <row r="25" spans="1:7" x14ac:dyDescent="0.2">
      <c r="A25" s="30" t="s">
        <v>29</v>
      </c>
      <c r="B25" s="6">
        <v>0</v>
      </c>
      <c r="C25" s="6">
        <v>0</v>
      </c>
      <c r="D25" s="6">
        <f t="shared" si="8"/>
        <v>0</v>
      </c>
      <c r="E25" s="6">
        <v>0</v>
      </c>
      <c r="F25" s="6">
        <v>0</v>
      </c>
      <c r="G25" s="6">
        <f t="shared" si="7"/>
        <v>0</v>
      </c>
    </row>
    <row r="26" spans="1:7" x14ac:dyDescent="0.2">
      <c r="A26" s="30" t="s">
        <v>47</v>
      </c>
      <c r="B26" s="6">
        <v>0</v>
      </c>
      <c r="C26" s="6">
        <v>0</v>
      </c>
      <c r="D26" s="6">
        <f t="shared" si="8"/>
        <v>0</v>
      </c>
      <c r="E26" s="6">
        <v>0</v>
      </c>
      <c r="F26" s="6">
        <v>0</v>
      </c>
      <c r="G26" s="6">
        <f t="shared" si="7"/>
        <v>0</v>
      </c>
    </row>
    <row r="27" spans="1:7" x14ac:dyDescent="0.2">
      <c r="A27" s="30" t="s">
        <v>21</v>
      </c>
      <c r="B27" s="6">
        <v>0</v>
      </c>
      <c r="C27" s="6">
        <v>0</v>
      </c>
      <c r="D27" s="6">
        <f t="shared" si="8"/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30" t="s">
        <v>5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30" t="s">
        <v>6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30" t="s">
        <v>48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30" t="s">
        <v>30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10" t="s">
        <v>31</v>
      </c>
      <c r="B32" s="16">
        <f t="shared" ref="B32:G32" si="9">SUM(B33:B36)</f>
        <v>0</v>
      </c>
      <c r="C32" s="16">
        <f t="shared" si="9"/>
        <v>0</v>
      </c>
      <c r="D32" s="16">
        <f t="shared" si="9"/>
        <v>0</v>
      </c>
      <c r="E32" s="16">
        <f t="shared" si="9"/>
        <v>0</v>
      </c>
      <c r="F32" s="16">
        <f t="shared" si="9"/>
        <v>0</v>
      </c>
      <c r="G32" s="16">
        <f t="shared" si="9"/>
        <v>0</v>
      </c>
    </row>
    <row r="33" spans="1:7" x14ac:dyDescent="0.2">
      <c r="A33" s="30" t="s">
        <v>49</v>
      </c>
      <c r="B33" s="6">
        <v>0</v>
      </c>
      <c r="C33" s="6">
        <v>0</v>
      </c>
      <c r="D33" s="6">
        <f>B33+C33</f>
        <v>0</v>
      </c>
      <c r="E33" s="6">
        <v>0</v>
      </c>
      <c r="F33" s="6">
        <v>0</v>
      </c>
      <c r="G33" s="6">
        <f t="shared" ref="G33:G36" si="10">D33-E33</f>
        <v>0</v>
      </c>
    </row>
    <row r="34" spans="1:7" ht="11.25" customHeight="1" x14ac:dyDescent="0.2">
      <c r="A34" s="30" t="s">
        <v>24</v>
      </c>
      <c r="B34" s="6">
        <v>0</v>
      </c>
      <c r="C34" s="6">
        <v>0</v>
      </c>
      <c r="D34" s="6">
        <f t="shared" ref="D34:D36" si="11">B34+C34</f>
        <v>0</v>
      </c>
      <c r="E34" s="6">
        <v>0</v>
      </c>
      <c r="F34" s="6">
        <v>0</v>
      </c>
      <c r="G34" s="6">
        <f t="shared" si="10"/>
        <v>0</v>
      </c>
    </row>
    <row r="35" spans="1:7" x14ac:dyDescent="0.2">
      <c r="A35" s="30" t="s">
        <v>32</v>
      </c>
      <c r="B35" s="6">
        <v>0</v>
      </c>
      <c r="C35" s="6">
        <v>0</v>
      </c>
      <c r="D35" s="6">
        <f t="shared" si="11"/>
        <v>0</v>
      </c>
      <c r="E35" s="6">
        <v>0</v>
      </c>
      <c r="F35" s="6">
        <v>0</v>
      </c>
      <c r="G35" s="6">
        <f t="shared" si="10"/>
        <v>0</v>
      </c>
    </row>
    <row r="36" spans="1:7" x14ac:dyDescent="0.2">
      <c r="A36" s="30" t="s">
        <v>7</v>
      </c>
      <c r="B36" s="6">
        <v>0</v>
      </c>
      <c r="C36" s="6">
        <v>0</v>
      </c>
      <c r="D36" s="6">
        <f t="shared" si="11"/>
        <v>0</v>
      </c>
      <c r="E36" s="6">
        <v>0</v>
      </c>
      <c r="F36" s="6">
        <v>0</v>
      </c>
      <c r="G36" s="6">
        <f t="shared" si="10"/>
        <v>0</v>
      </c>
    </row>
    <row r="37" spans="1:7" x14ac:dyDescent="0.2">
      <c r="A37" s="13" t="s">
        <v>50</v>
      </c>
      <c r="B37" s="21">
        <f t="shared" ref="B37:G37" si="12">SUM(B32+B22+B14+B5)</f>
        <v>111189844</v>
      </c>
      <c r="C37" s="21">
        <f t="shared" si="12"/>
        <v>116558875.66</v>
      </c>
      <c r="D37" s="21">
        <f t="shared" si="12"/>
        <v>227748719.65999997</v>
      </c>
      <c r="E37" s="21">
        <f t="shared" si="12"/>
        <v>133985628.25</v>
      </c>
      <c r="F37" s="21">
        <f t="shared" si="12"/>
        <v>133387282.39</v>
      </c>
      <c r="G37" s="21">
        <f t="shared" si="12"/>
        <v>93763091.409999996</v>
      </c>
    </row>
    <row r="38" spans="1:7" x14ac:dyDescent="0.2">
      <c r="A38" s="9"/>
      <c r="B38" s="9"/>
      <c r="C38" s="9"/>
      <c r="D38" s="9"/>
      <c r="E38" s="9"/>
      <c r="F38" s="9"/>
      <c r="G38" s="9"/>
    </row>
    <row r="39" spans="1:7" x14ac:dyDescent="0.2">
      <c r="A39" s="9" t="s">
        <v>120</v>
      </c>
      <c r="B39" s="9"/>
      <c r="C39" s="9"/>
      <c r="D39" s="9"/>
      <c r="E39" s="9"/>
      <c r="F39" s="9"/>
      <c r="G39" s="9"/>
    </row>
    <row r="40" spans="1:7" x14ac:dyDescent="0.2">
      <c r="A40" s="9"/>
      <c r="B40" s="9"/>
      <c r="C40" s="9"/>
      <c r="D40" s="9"/>
      <c r="E40" s="9"/>
      <c r="F40" s="9"/>
      <c r="G40" s="9"/>
    </row>
  </sheetData>
  <sheetProtection formatCells="0" formatColumns="0" formatRows="0" autoFilter="0"/>
  <mergeCells count="4">
    <mergeCell ref="B2:F2"/>
    <mergeCell ref="G2:G3"/>
    <mergeCell ref="A1:G1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2024-01-26T18:24:02Z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